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6"/>
  </bookViews>
  <sheets>
    <sheet name="Init" sheetId="1" r:id="rId1"/>
    <sheet name="mar" sheetId="4" r:id="rId2"/>
    <sheet name="apr" sheetId="5" r:id="rId3"/>
    <sheet name="mai" sheetId="6" r:id="rId4"/>
    <sheet name="iul" sheetId="7" r:id="rId5"/>
    <sheet name="sep" sheetId="8" r:id="rId6"/>
    <sheet name="oct" sheetId="9" r:id="rId7"/>
    <sheet name="Sheet2" sheetId="2" r:id="rId8"/>
    <sheet name="Sheet3" sheetId="3" r:id="rId9"/>
  </sheets>
  <definedNames>
    <definedName name="_xlnm.Print_Area" localSheetId="2">apr!$A$1:$K$106</definedName>
    <definedName name="_xlnm.Print_Area" localSheetId="0">Init!$A$1:$I$106</definedName>
    <definedName name="_xlnm.Print_Area" localSheetId="4">iul!$A$1:$K$106</definedName>
    <definedName name="_xlnm.Print_Area" localSheetId="3">mai!$A$1:$K$106</definedName>
    <definedName name="_xlnm.Print_Area" localSheetId="1">mar!$A$1:$K$106</definedName>
    <definedName name="_xlnm.Print_Area" localSheetId="6">oct!$A$1:$K$107</definedName>
    <definedName name="_xlnm.Print_Area" localSheetId="5">sep!$A$1:$K$107</definedName>
  </definedNames>
  <calcPr calcId="144525"/>
</workbook>
</file>

<file path=xl/calcChain.xml><?xml version="1.0" encoding="utf-8"?>
<calcChain xmlns="http://schemas.openxmlformats.org/spreadsheetml/2006/main">
  <c r="F103" i="9" l="1"/>
  <c r="F102" i="9" s="1"/>
  <c r="F101" i="9" s="1"/>
  <c r="E46" i="9"/>
  <c r="E50" i="9"/>
  <c r="E62" i="9"/>
  <c r="E66" i="9"/>
  <c r="E70" i="9"/>
  <c r="E78" i="9"/>
  <c r="E86" i="9"/>
  <c r="E94" i="9"/>
  <c r="E98" i="9"/>
  <c r="E100" i="9"/>
  <c r="E102" i="9"/>
  <c r="E13" i="9"/>
  <c r="E15" i="9"/>
  <c r="E19" i="9"/>
  <c r="E22" i="9"/>
  <c r="F22" i="9" s="1"/>
  <c r="G102" i="9"/>
  <c r="F100" i="9"/>
  <c r="G99" i="9"/>
  <c r="G98" i="9"/>
  <c r="G97" i="9"/>
  <c r="G96" i="9"/>
  <c r="K95" i="9"/>
  <c r="K34" i="9" s="1"/>
  <c r="J95" i="9"/>
  <c r="I95" i="9"/>
  <c r="H95" i="9"/>
  <c r="G94" i="9"/>
  <c r="G93" i="9"/>
  <c r="G92" i="9"/>
  <c r="G91" i="9"/>
  <c r="K90" i="9"/>
  <c r="J90" i="9"/>
  <c r="I90" i="9"/>
  <c r="H90" i="9"/>
  <c r="G89" i="9"/>
  <c r="G88" i="9"/>
  <c r="K87" i="9"/>
  <c r="J87" i="9"/>
  <c r="I87" i="9"/>
  <c r="H87" i="9"/>
  <c r="G86" i="9"/>
  <c r="G85" i="9"/>
  <c r="K84" i="9"/>
  <c r="J84" i="9"/>
  <c r="I84" i="9"/>
  <c r="H84" i="9"/>
  <c r="G84" i="9" s="1"/>
  <c r="G83" i="9"/>
  <c r="G82" i="9"/>
  <c r="G81" i="9"/>
  <c r="K80" i="9"/>
  <c r="J80" i="9"/>
  <c r="I80" i="9"/>
  <c r="G80" i="9" s="1"/>
  <c r="H80" i="9"/>
  <c r="G79" i="9"/>
  <c r="G78" i="9"/>
  <c r="G77" i="9"/>
  <c r="K76" i="9"/>
  <c r="J76" i="9"/>
  <c r="I76" i="9"/>
  <c r="H76" i="9"/>
  <c r="G76" i="9" s="1"/>
  <c r="G75" i="9"/>
  <c r="G74" i="9"/>
  <c r="G73" i="9"/>
  <c r="G72" i="9"/>
  <c r="K71" i="9"/>
  <c r="J71" i="9"/>
  <c r="I71" i="9"/>
  <c r="H71" i="9"/>
  <c r="G70" i="9"/>
  <c r="G69" i="9"/>
  <c r="F69" i="9"/>
  <c r="G68" i="9"/>
  <c r="G67" i="9"/>
  <c r="G66" i="9"/>
  <c r="F66" i="9" s="1"/>
  <c r="K65" i="9"/>
  <c r="J65" i="9"/>
  <c r="I65" i="9"/>
  <c r="H65" i="9"/>
  <c r="G65" i="9" s="1"/>
  <c r="G64" i="9"/>
  <c r="G63" i="9"/>
  <c r="G62" i="9"/>
  <c r="G61" i="9"/>
  <c r="G60" i="9"/>
  <c r="G59" i="9"/>
  <c r="G58" i="9"/>
  <c r="G57" i="9"/>
  <c r="F57" i="9" s="1"/>
  <c r="G56" i="9"/>
  <c r="K55" i="9"/>
  <c r="J55" i="9"/>
  <c r="I55" i="9"/>
  <c r="H55" i="9"/>
  <c r="G55" i="9" s="1"/>
  <c r="G54" i="9"/>
  <c r="G53" i="9"/>
  <c r="G52" i="9"/>
  <c r="F52" i="9" s="1"/>
  <c r="K51" i="9"/>
  <c r="J51" i="9"/>
  <c r="I51" i="9"/>
  <c r="H51" i="9"/>
  <c r="G50" i="9"/>
  <c r="G49" i="9"/>
  <c r="G48" i="9"/>
  <c r="K47" i="9"/>
  <c r="J47" i="9"/>
  <c r="I47" i="9"/>
  <c r="H47" i="9"/>
  <c r="G47" i="9" s="1"/>
  <c r="G46" i="9"/>
  <c r="G45" i="9"/>
  <c r="G44" i="9"/>
  <c r="G43" i="9"/>
  <c r="K42" i="9"/>
  <c r="J42" i="9"/>
  <c r="I42" i="9"/>
  <c r="H42" i="9"/>
  <c r="G41" i="9"/>
  <c r="G40" i="9"/>
  <c r="G39" i="9"/>
  <c r="G38" i="9"/>
  <c r="G37" i="9"/>
  <c r="G36" i="9"/>
  <c r="K35" i="9"/>
  <c r="J35" i="9"/>
  <c r="I35" i="9"/>
  <c r="H35" i="9"/>
  <c r="G33" i="9"/>
  <c r="G32" i="9"/>
  <c r="G31" i="9"/>
  <c r="G30" i="9"/>
  <c r="G29" i="9"/>
  <c r="G28" i="9"/>
  <c r="K27" i="9"/>
  <c r="J27" i="9"/>
  <c r="I27" i="9"/>
  <c r="H27" i="9"/>
  <c r="G26" i="9"/>
  <c r="G25" i="9"/>
  <c r="G24" i="9"/>
  <c r="K23" i="9"/>
  <c r="J23" i="9"/>
  <c r="I23" i="9"/>
  <c r="H23" i="9"/>
  <c r="G21" i="9"/>
  <c r="G20" i="9"/>
  <c r="G19" i="9"/>
  <c r="G18" i="9"/>
  <c r="G17" i="9"/>
  <c r="G16" i="9"/>
  <c r="G15" i="9"/>
  <c r="G14" i="9"/>
  <c r="F13" i="9"/>
  <c r="K12" i="9"/>
  <c r="J12" i="9"/>
  <c r="I12" i="9"/>
  <c r="H12" i="9"/>
  <c r="H11" i="9" s="1"/>
  <c r="J11" i="9"/>
  <c r="J5" i="9" s="1"/>
  <c r="G10" i="9"/>
  <c r="G9" i="9"/>
  <c r="G8" i="9"/>
  <c r="G7" i="9" s="1"/>
  <c r="K7" i="9"/>
  <c r="J7" i="9"/>
  <c r="I7" i="9"/>
  <c r="H7" i="9"/>
  <c r="H5" i="9" s="1"/>
  <c r="G6" i="9"/>
  <c r="F101" i="8"/>
  <c r="I95" i="8"/>
  <c r="J95" i="8"/>
  <c r="K95" i="8"/>
  <c r="H95" i="8"/>
  <c r="F100" i="8"/>
  <c r="E48" i="8"/>
  <c r="E64" i="8"/>
  <c r="F64" i="8" s="1"/>
  <c r="E96" i="8"/>
  <c r="E13" i="8"/>
  <c r="E22" i="8"/>
  <c r="F22" i="8" s="1"/>
  <c r="G102" i="8"/>
  <c r="G99" i="8"/>
  <c r="G98" i="8"/>
  <c r="G97" i="8"/>
  <c r="E97" i="9" s="1"/>
  <c r="F97" i="9" s="1"/>
  <c r="G96" i="8"/>
  <c r="E96" i="9" s="1"/>
  <c r="G94" i="8"/>
  <c r="G93" i="8"/>
  <c r="E93" i="9" s="1"/>
  <c r="F93" i="9" s="1"/>
  <c r="G92" i="8"/>
  <c r="E92" i="9" s="1"/>
  <c r="G91" i="8"/>
  <c r="K90" i="8"/>
  <c r="J90" i="8"/>
  <c r="I90" i="8"/>
  <c r="H90" i="8"/>
  <c r="G89" i="8"/>
  <c r="E89" i="9" s="1"/>
  <c r="F89" i="9" s="1"/>
  <c r="G88" i="8"/>
  <c r="E88" i="9" s="1"/>
  <c r="K87" i="8"/>
  <c r="J87" i="8"/>
  <c r="I87" i="8"/>
  <c r="H87" i="8"/>
  <c r="G86" i="8"/>
  <c r="G85" i="8"/>
  <c r="E85" i="9" s="1"/>
  <c r="F85" i="9" s="1"/>
  <c r="K84" i="8"/>
  <c r="J84" i="8"/>
  <c r="I84" i="8"/>
  <c r="H84" i="8"/>
  <c r="G83" i="8"/>
  <c r="G82" i="8"/>
  <c r="G81" i="8"/>
  <c r="E81" i="9" s="1"/>
  <c r="K80" i="8"/>
  <c r="J80" i="8"/>
  <c r="I80" i="8"/>
  <c r="H80" i="8"/>
  <c r="G79" i="8"/>
  <c r="E79" i="9" s="1"/>
  <c r="F79" i="9" s="1"/>
  <c r="G78" i="8"/>
  <c r="G77" i="8"/>
  <c r="K76" i="8"/>
  <c r="J76" i="8"/>
  <c r="I76" i="8"/>
  <c r="H76" i="8"/>
  <c r="G76" i="8" s="1"/>
  <c r="E76" i="9" s="1"/>
  <c r="G75" i="8"/>
  <c r="G74" i="8"/>
  <c r="G73" i="8"/>
  <c r="G72" i="8"/>
  <c r="E72" i="9" s="1"/>
  <c r="K71" i="8"/>
  <c r="J71" i="8"/>
  <c r="I71" i="8"/>
  <c r="H71" i="8"/>
  <c r="G70" i="8"/>
  <c r="G69" i="8"/>
  <c r="E69" i="9" s="1"/>
  <c r="G68" i="8"/>
  <c r="G67" i="8"/>
  <c r="G66" i="8"/>
  <c r="K65" i="8"/>
  <c r="J65" i="8"/>
  <c r="I65" i="8"/>
  <c r="H65" i="8"/>
  <c r="G65" i="8"/>
  <c r="E65" i="9" s="1"/>
  <c r="G64" i="8"/>
  <c r="E64" i="9" s="1"/>
  <c r="G63" i="8"/>
  <c r="E63" i="9" s="1"/>
  <c r="G62" i="8"/>
  <c r="G61" i="8"/>
  <c r="E61" i="9" s="1"/>
  <c r="F61" i="9" s="1"/>
  <c r="G60" i="8"/>
  <c r="E60" i="9" s="1"/>
  <c r="G59" i="8"/>
  <c r="G58" i="8"/>
  <c r="E58" i="9" s="1"/>
  <c r="G57" i="8"/>
  <c r="E57" i="9" s="1"/>
  <c r="G56" i="8"/>
  <c r="K55" i="8"/>
  <c r="J55" i="8"/>
  <c r="I55" i="8"/>
  <c r="H55" i="8"/>
  <c r="G54" i="8"/>
  <c r="E54" i="9" s="1"/>
  <c r="G53" i="8"/>
  <c r="G52" i="8"/>
  <c r="E52" i="9" s="1"/>
  <c r="K51" i="8"/>
  <c r="J51" i="8"/>
  <c r="I51" i="8"/>
  <c r="H51" i="8"/>
  <c r="G50" i="8"/>
  <c r="G49" i="8"/>
  <c r="G48" i="8"/>
  <c r="K47" i="8"/>
  <c r="J47" i="8"/>
  <c r="I47" i="8"/>
  <c r="H47" i="8"/>
  <c r="G46" i="8"/>
  <c r="G45" i="8"/>
  <c r="E45" i="9" s="1"/>
  <c r="G44" i="8"/>
  <c r="E44" i="9" s="1"/>
  <c r="G43" i="8"/>
  <c r="K42" i="8"/>
  <c r="J42" i="8"/>
  <c r="I42" i="8"/>
  <c r="H42" i="8"/>
  <c r="G41" i="8"/>
  <c r="E41" i="9" s="1"/>
  <c r="F41" i="9" s="1"/>
  <c r="G40" i="8"/>
  <c r="E40" i="9" s="1"/>
  <c r="G39" i="8"/>
  <c r="G38" i="8"/>
  <c r="G37" i="8"/>
  <c r="G36" i="8"/>
  <c r="E36" i="9" s="1"/>
  <c r="K35" i="8"/>
  <c r="J35" i="8"/>
  <c r="I35" i="8"/>
  <c r="H35" i="8"/>
  <c r="G33" i="8"/>
  <c r="G32" i="8"/>
  <c r="E32" i="9" s="1"/>
  <c r="G31" i="8"/>
  <c r="E31" i="9" s="1"/>
  <c r="G30" i="8"/>
  <c r="E30" i="9" s="1"/>
  <c r="G29" i="8"/>
  <c r="E29" i="9" s="1"/>
  <c r="F29" i="9" s="1"/>
  <c r="G28" i="8"/>
  <c r="K27" i="8"/>
  <c r="J27" i="8"/>
  <c r="I27" i="8"/>
  <c r="H27" i="8"/>
  <c r="G26" i="8"/>
  <c r="E26" i="9" s="1"/>
  <c r="G25" i="8"/>
  <c r="G24" i="8"/>
  <c r="K23" i="8"/>
  <c r="K11" i="8" s="1"/>
  <c r="J23" i="8"/>
  <c r="I23" i="8"/>
  <c r="H23" i="8"/>
  <c r="G21" i="8"/>
  <c r="E21" i="9" s="1"/>
  <c r="G20" i="8"/>
  <c r="G19" i="8"/>
  <c r="G18" i="8"/>
  <c r="E18" i="9" s="1"/>
  <c r="F18" i="9" s="1"/>
  <c r="G17" i="8"/>
  <c r="G16" i="8"/>
  <c r="G15" i="8"/>
  <c r="G14" i="8"/>
  <c r="E14" i="9" s="1"/>
  <c r="F14" i="9" s="1"/>
  <c r="F13" i="8"/>
  <c r="K12" i="8"/>
  <c r="J12" i="8"/>
  <c r="J11" i="8" s="1"/>
  <c r="I12" i="8"/>
  <c r="H12" i="8"/>
  <c r="H11" i="8" s="1"/>
  <c r="H5" i="8" s="1"/>
  <c r="I11" i="8"/>
  <c r="G10" i="8"/>
  <c r="E10" i="9" s="1"/>
  <c r="G9" i="8"/>
  <c r="G8" i="8"/>
  <c r="E8" i="9" s="1"/>
  <c r="K7" i="8"/>
  <c r="J7" i="8"/>
  <c r="I7" i="8"/>
  <c r="H7" i="8"/>
  <c r="G6" i="8"/>
  <c r="E6" i="9" s="1"/>
  <c r="E50" i="7"/>
  <c r="E66" i="7"/>
  <c r="E82" i="7"/>
  <c r="E98" i="7"/>
  <c r="E13" i="7"/>
  <c r="E22" i="7"/>
  <c r="F22" i="7" s="1"/>
  <c r="E24" i="7"/>
  <c r="F24" i="7" s="1"/>
  <c r="G101" i="7"/>
  <c r="E102" i="8" s="1"/>
  <c r="F100" i="7"/>
  <c r="G99" i="7"/>
  <c r="G98" i="7"/>
  <c r="E98" i="8" s="1"/>
  <c r="F98" i="8" s="1"/>
  <c r="G97" i="7"/>
  <c r="G96" i="7"/>
  <c r="F96" i="7" s="1"/>
  <c r="K95" i="7"/>
  <c r="J95" i="7"/>
  <c r="I95" i="7"/>
  <c r="H95" i="7"/>
  <c r="G94" i="7"/>
  <c r="E94" i="8" s="1"/>
  <c r="G93" i="7"/>
  <c r="G92" i="7"/>
  <c r="G91" i="7"/>
  <c r="K90" i="7"/>
  <c r="J90" i="7"/>
  <c r="I90" i="7"/>
  <c r="H90" i="7"/>
  <c r="G89" i="7"/>
  <c r="G88" i="7"/>
  <c r="E88" i="8" s="1"/>
  <c r="F88" i="8" s="1"/>
  <c r="K87" i="7"/>
  <c r="J87" i="7"/>
  <c r="I87" i="7"/>
  <c r="H87" i="7"/>
  <c r="G86" i="7"/>
  <c r="E86" i="8" s="1"/>
  <c r="F86" i="8" s="1"/>
  <c r="G85" i="7"/>
  <c r="K84" i="7"/>
  <c r="J84" i="7"/>
  <c r="I84" i="7"/>
  <c r="H84" i="7"/>
  <c r="H34" i="7" s="1"/>
  <c r="G83" i="7"/>
  <c r="G82" i="7"/>
  <c r="E82" i="8" s="1"/>
  <c r="G81" i="7"/>
  <c r="K80" i="7"/>
  <c r="J80" i="7"/>
  <c r="I80" i="7"/>
  <c r="H80" i="7"/>
  <c r="G79" i="7"/>
  <c r="G78" i="7"/>
  <c r="E78" i="8" s="1"/>
  <c r="G77" i="7"/>
  <c r="K76" i="7"/>
  <c r="J76" i="7"/>
  <c r="I76" i="7"/>
  <c r="H76" i="7"/>
  <c r="G75" i="7"/>
  <c r="G74" i="7"/>
  <c r="G73" i="7"/>
  <c r="G72" i="7"/>
  <c r="E72" i="8" s="1"/>
  <c r="F72" i="8" s="1"/>
  <c r="K71" i="7"/>
  <c r="J71" i="7"/>
  <c r="I71" i="7"/>
  <c r="H71" i="7"/>
  <c r="G70" i="7"/>
  <c r="G69" i="7"/>
  <c r="G68" i="7"/>
  <c r="E68" i="8" s="1"/>
  <c r="G67" i="7"/>
  <c r="G66" i="7"/>
  <c r="E66" i="8" s="1"/>
  <c r="F66" i="8" s="1"/>
  <c r="K65" i="7"/>
  <c r="J65" i="7"/>
  <c r="I65" i="7"/>
  <c r="H65" i="7"/>
  <c r="G64" i="7"/>
  <c r="G63" i="7"/>
  <c r="G62" i="7"/>
  <c r="E62" i="8" s="1"/>
  <c r="G61" i="7"/>
  <c r="G60" i="7"/>
  <c r="G59" i="7"/>
  <c r="G58" i="7"/>
  <c r="E58" i="8" s="1"/>
  <c r="F58" i="8" s="1"/>
  <c r="G57" i="7"/>
  <c r="G56" i="7"/>
  <c r="E56" i="8" s="1"/>
  <c r="K55" i="7"/>
  <c r="J55" i="7"/>
  <c r="I55" i="7"/>
  <c r="H55" i="7"/>
  <c r="G54" i="7"/>
  <c r="E54" i="8" s="1"/>
  <c r="G53" i="7"/>
  <c r="G52" i="7"/>
  <c r="E52" i="8" s="1"/>
  <c r="F52" i="8" s="1"/>
  <c r="K51" i="7"/>
  <c r="J51" i="7"/>
  <c r="I51" i="7"/>
  <c r="H51" i="7"/>
  <c r="G50" i="7"/>
  <c r="E50" i="8" s="1"/>
  <c r="F50" i="8" s="1"/>
  <c r="G49" i="7"/>
  <c r="G48" i="7"/>
  <c r="K47" i="7"/>
  <c r="J47" i="7"/>
  <c r="I47" i="7"/>
  <c r="H47" i="7"/>
  <c r="G46" i="7"/>
  <c r="E46" i="8" s="1"/>
  <c r="G45" i="7"/>
  <c r="G44" i="7"/>
  <c r="G43" i="7"/>
  <c r="K42" i="7"/>
  <c r="K34" i="7" s="1"/>
  <c r="J42" i="7"/>
  <c r="I42" i="7"/>
  <c r="H42" i="7"/>
  <c r="G41" i="7"/>
  <c r="G40" i="7"/>
  <c r="E40" i="8" s="1"/>
  <c r="F40" i="8" s="1"/>
  <c r="G39" i="7"/>
  <c r="G38" i="7"/>
  <c r="G37" i="7"/>
  <c r="G36" i="7"/>
  <c r="E36" i="8" s="1"/>
  <c r="F36" i="8" s="1"/>
  <c r="K35" i="7"/>
  <c r="J35" i="7"/>
  <c r="I35" i="7"/>
  <c r="H35" i="7"/>
  <c r="G33" i="7"/>
  <c r="G32" i="7"/>
  <c r="G31" i="7"/>
  <c r="G30" i="7"/>
  <c r="G29" i="7"/>
  <c r="G28" i="7"/>
  <c r="K27" i="7"/>
  <c r="J27" i="7"/>
  <c r="I27" i="7"/>
  <c r="H27" i="7"/>
  <c r="G26" i="7"/>
  <c r="G25" i="7"/>
  <c r="G24" i="7"/>
  <c r="K23" i="7"/>
  <c r="J23" i="7"/>
  <c r="J11" i="7" s="1"/>
  <c r="I23" i="7"/>
  <c r="H23" i="7"/>
  <c r="G21" i="7"/>
  <c r="G20" i="7"/>
  <c r="G19" i="7"/>
  <c r="G18" i="7"/>
  <c r="G17" i="7"/>
  <c r="G16" i="7"/>
  <c r="G15" i="7"/>
  <c r="G14" i="7"/>
  <c r="F13" i="7"/>
  <c r="K12" i="7"/>
  <c r="J12" i="7"/>
  <c r="I12" i="7"/>
  <c r="H12" i="7"/>
  <c r="H11" i="7" s="1"/>
  <c r="H5" i="7" s="1"/>
  <c r="K11" i="7"/>
  <c r="G10" i="7"/>
  <c r="G9" i="7"/>
  <c r="G8" i="7"/>
  <c r="K7" i="7"/>
  <c r="K5" i="7" s="1"/>
  <c r="J7" i="7"/>
  <c r="J5" i="7" s="1"/>
  <c r="I7" i="7"/>
  <c r="H7" i="7"/>
  <c r="G7" i="7"/>
  <c r="G6" i="7"/>
  <c r="E6" i="8" s="1"/>
  <c r="E50" i="6"/>
  <c r="E58" i="6"/>
  <c r="E66" i="6"/>
  <c r="E74" i="6"/>
  <c r="E82" i="6"/>
  <c r="E98" i="6"/>
  <c r="E8" i="6"/>
  <c r="E13" i="6"/>
  <c r="F13" i="6" s="1"/>
  <c r="E16" i="6"/>
  <c r="E20" i="6"/>
  <c r="E22" i="6"/>
  <c r="F22" i="6" s="1"/>
  <c r="E24" i="6"/>
  <c r="E28" i="6"/>
  <c r="E32" i="6"/>
  <c r="G101" i="6"/>
  <c r="E101" i="7" s="1"/>
  <c r="F100" i="6"/>
  <c r="G99" i="6"/>
  <c r="G98" i="6"/>
  <c r="G97" i="6"/>
  <c r="E97" i="7" s="1"/>
  <c r="G96" i="6"/>
  <c r="E96" i="7" s="1"/>
  <c r="K95" i="6"/>
  <c r="J95" i="6"/>
  <c r="I95" i="6"/>
  <c r="H95" i="6"/>
  <c r="G94" i="6"/>
  <c r="G93" i="6"/>
  <c r="E93" i="7" s="1"/>
  <c r="G92" i="6"/>
  <c r="E92" i="7" s="1"/>
  <c r="G91" i="6"/>
  <c r="K90" i="6"/>
  <c r="J90" i="6"/>
  <c r="I90" i="6"/>
  <c r="H90" i="6"/>
  <c r="G89" i="6"/>
  <c r="E89" i="7" s="1"/>
  <c r="G88" i="6"/>
  <c r="E88" i="7" s="1"/>
  <c r="K87" i="6"/>
  <c r="J87" i="6"/>
  <c r="I87" i="6"/>
  <c r="H87" i="6"/>
  <c r="G86" i="6"/>
  <c r="G85" i="6"/>
  <c r="E85" i="7" s="1"/>
  <c r="K84" i="6"/>
  <c r="J84" i="6"/>
  <c r="I84" i="6"/>
  <c r="H84" i="6"/>
  <c r="G84" i="6" s="1"/>
  <c r="E84" i="7" s="1"/>
  <c r="G83" i="6"/>
  <c r="G82" i="6"/>
  <c r="G81" i="6"/>
  <c r="K80" i="6"/>
  <c r="J80" i="6"/>
  <c r="I80" i="6"/>
  <c r="H80" i="6"/>
  <c r="G79" i="6"/>
  <c r="G78" i="6"/>
  <c r="E78" i="7" s="1"/>
  <c r="G77" i="6"/>
  <c r="E77" i="7" s="1"/>
  <c r="K76" i="6"/>
  <c r="J76" i="6"/>
  <c r="I76" i="6"/>
  <c r="H76" i="6"/>
  <c r="G75" i="6"/>
  <c r="G74" i="6"/>
  <c r="G73" i="6"/>
  <c r="E73" i="7" s="1"/>
  <c r="G72" i="6"/>
  <c r="E72" i="7" s="1"/>
  <c r="F72" i="7" s="1"/>
  <c r="K71" i="6"/>
  <c r="J71" i="6"/>
  <c r="I71" i="6"/>
  <c r="H71" i="6"/>
  <c r="G70" i="6"/>
  <c r="G69" i="6"/>
  <c r="E69" i="7" s="1"/>
  <c r="G68" i="6"/>
  <c r="E68" i="7" s="1"/>
  <c r="F68" i="7" s="1"/>
  <c r="G67" i="6"/>
  <c r="G66" i="6"/>
  <c r="K65" i="6"/>
  <c r="J65" i="6"/>
  <c r="I65" i="6"/>
  <c r="H65" i="6"/>
  <c r="G64" i="6"/>
  <c r="E64" i="7" s="1"/>
  <c r="F64" i="7" s="1"/>
  <c r="G63" i="6"/>
  <c r="G62" i="6"/>
  <c r="E62" i="7" s="1"/>
  <c r="G61" i="6"/>
  <c r="G60" i="6"/>
  <c r="G59" i="6"/>
  <c r="G58" i="6"/>
  <c r="G57" i="6"/>
  <c r="E57" i="7" s="1"/>
  <c r="G56" i="6"/>
  <c r="E56" i="7" s="1"/>
  <c r="K55" i="6"/>
  <c r="J55" i="6"/>
  <c r="I55" i="6"/>
  <c r="H55" i="6"/>
  <c r="G54" i="6"/>
  <c r="G53" i="6"/>
  <c r="G52" i="6"/>
  <c r="E52" i="7" s="1"/>
  <c r="K51" i="6"/>
  <c r="J51" i="6"/>
  <c r="I51" i="6"/>
  <c r="H51" i="6"/>
  <c r="G50" i="6"/>
  <c r="G49" i="6"/>
  <c r="E49" i="7" s="1"/>
  <c r="G48" i="6"/>
  <c r="E48" i="7" s="1"/>
  <c r="K47" i="6"/>
  <c r="J47" i="6"/>
  <c r="I47" i="6"/>
  <c r="H47" i="6"/>
  <c r="G46" i="6"/>
  <c r="G45" i="6"/>
  <c r="E45" i="7" s="1"/>
  <c r="G44" i="6"/>
  <c r="E44" i="7" s="1"/>
  <c r="G43" i="6"/>
  <c r="K42" i="6"/>
  <c r="K34" i="6" s="1"/>
  <c r="J42" i="6"/>
  <c r="I42" i="6"/>
  <c r="H42" i="6"/>
  <c r="G41" i="6"/>
  <c r="E41" i="7" s="1"/>
  <c r="G40" i="6"/>
  <c r="E40" i="7" s="1"/>
  <c r="G39" i="6"/>
  <c r="G38" i="6"/>
  <c r="G37" i="6"/>
  <c r="E37" i="7" s="1"/>
  <c r="G36" i="6"/>
  <c r="K35" i="6"/>
  <c r="J35" i="6"/>
  <c r="I35" i="6"/>
  <c r="H35" i="6"/>
  <c r="H34" i="6"/>
  <c r="G33" i="6"/>
  <c r="G32" i="6"/>
  <c r="E32" i="8" s="1"/>
  <c r="F32" i="8" s="1"/>
  <c r="G31" i="6"/>
  <c r="G30" i="6"/>
  <c r="G29" i="6"/>
  <c r="G28" i="6"/>
  <c r="E28" i="8" s="1"/>
  <c r="F28" i="6"/>
  <c r="K27" i="6"/>
  <c r="J27" i="6"/>
  <c r="I27" i="6"/>
  <c r="H27" i="6"/>
  <c r="G26" i="6"/>
  <c r="G25" i="6"/>
  <c r="G24" i="6"/>
  <c r="E24" i="8" s="1"/>
  <c r="F24" i="6"/>
  <c r="K23" i="6"/>
  <c r="K11" i="6" s="1"/>
  <c r="J23" i="6"/>
  <c r="J11" i="6" s="1"/>
  <c r="I23" i="6"/>
  <c r="H23" i="6"/>
  <c r="G21" i="6"/>
  <c r="F21" i="6" s="1"/>
  <c r="G20" i="6"/>
  <c r="G19" i="6"/>
  <c r="G18" i="6"/>
  <c r="G17" i="6"/>
  <c r="G16" i="6"/>
  <c r="G15" i="6"/>
  <c r="G14" i="6"/>
  <c r="K12" i="6"/>
  <c r="J12" i="6"/>
  <c r="I12" i="6"/>
  <c r="H12" i="6"/>
  <c r="G10" i="6"/>
  <c r="G7" i="6" s="1"/>
  <c r="G9" i="6"/>
  <c r="G8" i="6"/>
  <c r="K7" i="6"/>
  <c r="J7" i="6"/>
  <c r="I7" i="6"/>
  <c r="H7" i="6"/>
  <c r="G6" i="6"/>
  <c r="E66" i="5"/>
  <c r="E82" i="5"/>
  <c r="E98" i="5"/>
  <c r="E13" i="5"/>
  <c r="E22" i="5"/>
  <c r="E24" i="5"/>
  <c r="E32" i="5"/>
  <c r="G101" i="5"/>
  <c r="E101" i="6" s="1"/>
  <c r="F100" i="5"/>
  <c r="G99" i="5"/>
  <c r="G98" i="5"/>
  <c r="G97" i="5"/>
  <c r="E97" i="6" s="1"/>
  <c r="G96" i="5"/>
  <c r="K95" i="5"/>
  <c r="J95" i="5"/>
  <c r="I95" i="5"/>
  <c r="H95" i="5"/>
  <c r="G95" i="5" s="1"/>
  <c r="E95" i="6" s="1"/>
  <c r="G94" i="5"/>
  <c r="E94" i="6" s="1"/>
  <c r="G93" i="5"/>
  <c r="E93" i="6" s="1"/>
  <c r="G92" i="5"/>
  <c r="G91" i="5"/>
  <c r="E91" i="6" s="1"/>
  <c r="K90" i="5"/>
  <c r="J90" i="5"/>
  <c r="I90" i="5"/>
  <c r="H90" i="5"/>
  <c r="G89" i="5"/>
  <c r="E89" i="6" s="1"/>
  <c r="G88" i="5"/>
  <c r="K87" i="5"/>
  <c r="J87" i="5"/>
  <c r="I87" i="5"/>
  <c r="H87" i="5"/>
  <c r="G87" i="5" s="1"/>
  <c r="E87" i="6" s="1"/>
  <c r="G86" i="5"/>
  <c r="E86" i="6" s="1"/>
  <c r="G85" i="5"/>
  <c r="E85" i="6" s="1"/>
  <c r="K84" i="5"/>
  <c r="J84" i="5"/>
  <c r="I84" i="5"/>
  <c r="H84" i="5"/>
  <c r="G83" i="5"/>
  <c r="G82" i="5"/>
  <c r="G81" i="5"/>
  <c r="E81" i="6" s="1"/>
  <c r="K80" i="5"/>
  <c r="J80" i="5"/>
  <c r="I80" i="5"/>
  <c r="H80" i="5"/>
  <c r="G79" i="5"/>
  <c r="G78" i="5"/>
  <c r="E78" i="6" s="1"/>
  <c r="G77" i="5"/>
  <c r="E77" i="6" s="1"/>
  <c r="K76" i="5"/>
  <c r="K34" i="5" s="1"/>
  <c r="J76" i="5"/>
  <c r="I76" i="5"/>
  <c r="H76" i="5"/>
  <c r="G76" i="5"/>
  <c r="E76" i="6" s="1"/>
  <c r="G75" i="5"/>
  <c r="E75" i="6" s="1"/>
  <c r="G74" i="5"/>
  <c r="G73" i="5"/>
  <c r="E73" i="6" s="1"/>
  <c r="G72" i="5"/>
  <c r="K71" i="5"/>
  <c r="J71" i="5"/>
  <c r="I71" i="5"/>
  <c r="H71" i="5"/>
  <c r="G70" i="5"/>
  <c r="G69" i="5"/>
  <c r="E69" i="6" s="1"/>
  <c r="G68" i="5"/>
  <c r="G67" i="5"/>
  <c r="G66" i="5"/>
  <c r="K65" i="5"/>
  <c r="J65" i="5"/>
  <c r="I65" i="5"/>
  <c r="H65" i="5"/>
  <c r="G64" i="5"/>
  <c r="G63" i="5"/>
  <c r="G62" i="5"/>
  <c r="E62" i="6" s="1"/>
  <c r="G61" i="5"/>
  <c r="E61" i="6" s="1"/>
  <c r="G60" i="5"/>
  <c r="G59" i="5"/>
  <c r="E59" i="6" s="1"/>
  <c r="G58" i="5"/>
  <c r="G57" i="5"/>
  <c r="E57" i="6" s="1"/>
  <c r="G56" i="5"/>
  <c r="K55" i="5"/>
  <c r="J55" i="5"/>
  <c r="I55" i="5"/>
  <c r="H55" i="5"/>
  <c r="G54" i="5"/>
  <c r="G53" i="5"/>
  <c r="E53" i="6" s="1"/>
  <c r="G52" i="5"/>
  <c r="K51" i="5"/>
  <c r="J51" i="5"/>
  <c r="I51" i="5"/>
  <c r="H51" i="5"/>
  <c r="G50" i="5"/>
  <c r="G49" i="5"/>
  <c r="E49" i="6" s="1"/>
  <c r="G48" i="5"/>
  <c r="K47" i="5"/>
  <c r="J47" i="5"/>
  <c r="I47" i="5"/>
  <c r="H47" i="5"/>
  <c r="G46" i="5"/>
  <c r="G45" i="5"/>
  <c r="E45" i="6" s="1"/>
  <c r="G44" i="5"/>
  <c r="G43" i="5"/>
  <c r="E43" i="6" s="1"/>
  <c r="K42" i="5"/>
  <c r="J42" i="5"/>
  <c r="I42" i="5"/>
  <c r="H42" i="5"/>
  <c r="G41" i="5"/>
  <c r="E41" i="6" s="1"/>
  <c r="G40" i="5"/>
  <c r="G39" i="5"/>
  <c r="G38" i="5"/>
  <c r="G37" i="5"/>
  <c r="E37" i="6" s="1"/>
  <c r="G36" i="5"/>
  <c r="K35" i="5"/>
  <c r="J35" i="5"/>
  <c r="I35" i="5"/>
  <c r="H35" i="5"/>
  <c r="H34" i="5" s="1"/>
  <c r="G33" i="5"/>
  <c r="E33" i="6" s="1"/>
  <c r="G32" i="5"/>
  <c r="G31" i="5"/>
  <c r="E31" i="6" s="1"/>
  <c r="G30" i="5"/>
  <c r="G29" i="5"/>
  <c r="E29" i="6" s="1"/>
  <c r="G28" i="5"/>
  <c r="K27" i="5"/>
  <c r="J27" i="5"/>
  <c r="I27" i="5"/>
  <c r="H27" i="5"/>
  <c r="G26" i="5"/>
  <c r="G25" i="5"/>
  <c r="E25" i="6" s="1"/>
  <c r="G24" i="5"/>
  <c r="K23" i="5"/>
  <c r="J23" i="5"/>
  <c r="I23" i="5"/>
  <c r="H23" i="5"/>
  <c r="F22" i="5"/>
  <c r="G21" i="5"/>
  <c r="E21" i="6" s="1"/>
  <c r="G20" i="5"/>
  <c r="G19" i="5"/>
  <c r="E19" i="6" s="1"/>
  <c r="G18" i="5"/>
  <c r="E18" i="6" s="1"/>
  <c r="G17" i="5"/>
  <c r="G16" i="5"/>
  <c r="G15" i="5"/>
  <c r="E15" i="6" s="1"/>
  <c r="G14" i="5"/>
  <c r="E14" i="6" s="1"/>
  <c r="F13" i="5"/>
  <c r="K12" i="5"/>
  <c r="K11" i="5" s="1"/>
  <c r="K5" i="5" s="1"/>
  <c r="J12" i="5"/>
  <c r="I12" i="5"/>
  <c r="I11" i="5" s="1"/>
  <c r="H12" i="5"/>
  <c r="H11" i="5" s="1"/>
  <c r="G10" i="5"/>
  <c r="E10" i="6" s="1"/>
  <c r="G9" i="5"/>
  <c r="G8" i="5"/>
  <c r="K7" i="5"/>
  <c r="J7" i="5"/>
  <c r="I7" i="5"/>
  <c r="H7" i="5"/>
  <c r="G6" i="5"/>
  <c r="E6" i="6" s="1"/>
  <c r="F100" i="4"/>
  <c r="H27" i="4"/>
  <c r="I27" i="4"/>
  <c r="J27" i="4"/>
  <c r="K27" i="4"/>
  <c r="G32" i="4"/>
  <c r="G33" i="4"/>
  <c r="G30" i="4"/>
  <c r="G31" i="4"/>
  <c r="G6" i="4"/>
  <c r="E6" i="5" s="1"/>
  <c r="E30" i="4"/>
  <c r="E31" i="4"/>
  <c r="E32" i="4"/>
  <c r="E13" i="4"/>
  <c r="F13" i="4" s="1"/>
  <c r="E22" i="4"/>
  <c r="F22" i="4" s="1"/>
  <c r="G101" i="4"/>
  <c r="E101" i="5" s="1"/>
  <c r="G99" i="4"/>
  <c r="E99" i="5" s="1"/>
  <c r="G98" i="4"/>
  <c r="G97" i="4"/>
  <c r="G96" i="4"/>
  <c r="K95" i="4"/>
  <c r="J95" i="4"/>
  <c r="I95" i="4"/>
  <c r="H95" i="4"/>
  <c r="G94" i="4"/>
  <c r="E94" i="5" s="1"/>
  <c r="G93" i="4"/>
  <c r="E93" i="5" s="1"/>
  <c r="G92" i="4"/>
  <c r="G91" i="4"/>
  <c r="K90" i="4"/>
  <c r="J90" i="4"/>
  <c r="I90" i="4"/>
  <c r="H90" i="4"/>
  <c r="G89" i="4"/>
  <c r="G88" i="4"/>
  <c r="E88" i="5" s="1"/>
  <c r="K87" i="4"/>
  <c r="J87" i="4"/>
  <c r="I87" i="4"/>
  <c r="H87" i="4"/>
  <c r="G86" i="4"/>
  <c r="G85" i="4"/>
  <c r="K84" i="4"/>
  <c r="J84" i="4"/>
  <c r="I84" i="4"/>
  <c r="H84" i="4"/>
  <c r="G83" i="4"/>
  <c r="G82" i="4"/>
  <c r="G81" i="4"/>
  <c r="K80" i="4"/>
  <c r="J80" i="4"/>
  <c r="I80" i="4"/>
  <c r="H80" i="4"/>
  <c r="G79" i="4"/>
  <c r="G78" i="4"/>
  <c r="E78" i="5" s="1"/>
  <c r="G77" i="4"/>
  <c r="E77" i="5" s="1"/>
  <c r="F77" i="5" s="1"/>
  <c r="K76" i="4"/>
  <c r="J76" i="4"/>
  <c r="I76" i="4"/>
  <c r="H76" i="4"/>
  <c r="G75" i="4"/>
  <c r="G74" i="4"/>
  <c r="G73" i="4"/>
  <c r="G72" i="4"/>
  <c r="E72" i="5" s="1"/>
  <c r="K71" i="4"/>
  <c r="J71" i="4"/>
  <c r="I71" i="4"/>
  <c r="H71" i="4"/>
  <c r="G70" i="4"/>
  <c r="G69" i="4"/>
  <c r="G68" i="4"/>
  <c r="G67" i="4"/>
  <c r="E67" i="5" s="1"/>
  <c r="G66" i="4"/>
  <c r="K65" i="4"/>
  <c r="J65" i="4"/>
  <c r="I65" i="4"/>
  <c r="H65" i="4"/>
  <c r="G65" i="4" s="1"/>
  <c r="E65" i="5" s="1"/>
  <c r="G64" i="4"/>
  <c r="G63" i="4"/>
  <c r="G62" i="4"/>
  <c r="E62" i="5" s="1"/>
  <c r="G61" i="4"/>
  <c r="E61" i="5" s="1"/>
  <c r="F61" i="5" s="1"/>
  <c r="G60" i="4"/>
  <c r="G59" i="4"/>
  <c r="G58" i="4"/>
  <c r="E58" i="5" s="1"/>
  <c r="G57" i="4"/>
  <c r="G56" i="4"/>
  <c r="E56" i="5" s="1"/>
  <c r="K55" i="4"/>
  <c r="J55" i="4"/>
  <c r="I55" i="4"/>
  <c r="H55" i="4"/>
  <c r="G54" i="4"/>
  <c r="G53" i="4"/>
  <c r="G52" i="4"/>
  <c r="K51" i="4"/>
  <c r="J51" i="4"/>
  <c r="I51" i="4"/>
  <c r="H51" i="4"/>
  <c r="G50" i="4"/>
  <c r="G49" i="4"/>
  <c r="E49" i="5" s="1"/>
  <c r="F49" i="5" s="1"/>
  <c r="G48" i="4"/>
  <c r="K47" i="4"/>
  <c r="J47" i="4"/>
  <c r="I47" i="4"/>
  <c r="H47" i="4"/>
  <c r="G46" i="4"/>
  <c r="G45" i="4"/>
  <c r="G44" i="4"/>
  <c r="E44" i="5" s="1"/>
  <c r="G43" i="4"/>
  <c r="E43" i="5" s="1"/>
  <c r="F43" i="5" s="1"/>
  <c r="K42" i="4"/>
  <c r="J42" i="4"/>
  <c r="I42" i="4"/>
  <c r="H42" i="4"/>
  <c r="G41" i="4"/>
  <c r="G40" i="4"/>
  <c r="E40" i="5" s="1"/>
  <c r="G39" i="4"/>
  <c r="G38" i="4"/>
  <c r="G37" i="4"/>
  <c r="G36" i="4"/>
  <c r="E36" i="5" s="1"/>
  <c r="K35" i="4"/>
  <c r="J35" i="4"/>
  <c r="I35" i="4"/>
  <c r="H35" i="4"/>
  <c r="G29" i="4"/>
  <c r="G28" i="4"/>
  <c r="E28" i="5" s="1"/>
  <c r="G26" i="4"/>
  <c r="E26" i="5" s="1"/>
  <c r="G25" i="4"/>
  <c r="E25" i="5" s="1"/>
  <c r="F25" i="5" s="1"/>
  <c r="G24" i="4"/>
  <c r="K23" i="4"/>
  <c r="J23" i="4"/>
  <c r="I23" i="4"/>
  <c r="H23" i="4"/>
  <c r="G21" i="4"/>
  <c r="E21" i="5" s="1"/>
  <c r="G20" i="4"/>
  <c r="E20" i="5" s="1"/>
  <c r="G19" i="4"/>
  <c r="G18" i="4"/>
  <c r="G17" i="4"/>
  <c r="E17" i="5" s="1"/>
  <c r="G16" i="4"/>
  <c r="E16" i="5" s="1"/>
  <c r="F16" i="5" s="1"/>
  <c r="G15" i="4"/>
  <c r="G14" i="4"/>
  <c r="K12" i="4"/>
  <c r="K11" i="4" s="1"/>
  <c r="J12" i="4"/>
  <c r="J11" i="4" s="1"/>
  <c r="I12" i="4"/>
  <c r="I11" i="4" s="1"/>
  <c r="H12" i="4"/>
  <c r="H11" i="4"/>
  <c r="G10" i="4"/>
  <c r="E10" i="5" s="1"/>
  <c r="G9" i="4"/>
  <c r="G8" i="4"/>
  <c r="E8" i="5" s="1"/>
  <c r="K7" i="4"/>
  <c r="J7" i="4"/>
  <c r="I7" i="4"/>
  <c r="H7" i="4"/>
  <c r="H5" i="4" s="1"/>
  <c r="E7" i="8" l="1"/>
  <c r="E7" i="7"/>
  <c r="F20" i="5"/>
  <c r="E15" i="5"/>
  <c r="E45" i="5"/>
  <c r="F45" i="5" s="1"/>
  <c r="E60" i="5"/>
  <c r="E64" i="5"/>
  <c r="F64" i="5" s="1"/>
  <c r="E83" i="5"/>
  <c r="E89" i="5"/>
  <c r="F89" i="5" s="1"/>
  <c r="E92" i="6"/>
  <c r="J5" i="4"/>
  <c r="E37" i="5"/>
  <c r="F37" i="5" s="1"/>
  <c r="E41" i="5"/>
  <c r="E52" i="5"/>
  <c r="E57" i="5"/>
  <c r="F57" i="5" s="1"/>
  <c r="E69" i="5"/>
  <c r="F69" i="5" s="1"/>
  <c r="E79" i="5"/>
  <c r="E85" i="5"/>
  <c r="F85" i="5" s="1"/>
  <c r="E91" i="5"/>
  <c r="F91" i="5" s="1"/>
  <c r="G95" i="4"/>
  <c r="E95" i="5" s="1"/>
  <c r="E96" i="5"/>
  <c r="E30" i="6"/>
  <c r="G35" i="5"/>
  <c r="E35" i="6" s="1"/>
  <c r="E36" i="6"/>
  <c r="E63" i="6"/>
  <c r="F68" i="5"/>
  <c r="F65" i="5" s="1"/>
  <c r="E68" i="6"/>
  <c r="F88" i="5"/>
  <c r="E88" i="6"/>
  <c r="E46" i="5"/>
  <c r="K5" i="6"/>
  <c r="F31" i="6"/>
  <c r="E31" i="8"/>
  <c r="E31" i="7"/>
  <c r="F31" i="7" s="1"/>
  <c r="E60" i="7"/>
  <c r="E74" i="8"/>
  <c r="E79" i="8"/>
  <c r="F85" i="7"/>
  <c r="E85" i="8"/>
  <c r="E73" i="9"/>
  <c r="F73" i="9" s="1"/>
  <c r="E19" i="5"/>
  <c r="F19" i="5" s="1"/>
  <c r="E73" i="5"/>
  <c r="E39" i="6"/>
  <c r="F39" i="6" s="1"/>
  <c r="E75" i="5"/>
  <c r="F75" i="5" s="1"/>
  <c r="G80" i="4"/>
  <c r="E80" i="5" s="1"/>
  <c r="E81" i="5"/>
  <c r="E92" i="5"/>
  <c r="F92" i="5" s="1"/>
  <c r="E97" i="5"/>
  <c r="F31" i="4"/>
  <c r="E31" i="5"/>
  <c r="F31" i="5" s="1"/>
  <c r="G12" i="5"/>
  <c r="E17" i="6"/>
  <c r="F17" i="6" s="1"/>
  <c r="F60" i="5"/>
  <c r="E60" i="6"/>
  <c r="F60" i="6" s="1"/>
  <c r="E83" i="6"/>
  <c r="F83" i="6" s="1"/>
  <c r="F80" i="6" s="1"/>
  <c r="F83" i="5"/>
  <c r="F99" i="5"/>
  <c r="E99" i="6"/>
  <c r="E74" i="5"/>
  <c r="F74" i="5" s="1"/>
  <c r="F15" i="6"/>
  <c r="E15" i="8"/>
  <c r="F15" i="8" s="1"/>
  <c r="E15" i="7"/>
  <c r="F19" i="6"/>
  <c r="E19" i="8"/>
  <c r="F19" i="8" s="1"/>
  <c r="E19" i="7"/>
  <c r="F74" i="6"/>
  <c r="E74" i="7"/>
  <c r="F74" i="7" s="1"/>
  <c r="F71" i="7" s="1"/>
  <c r="E79" i="7"/>
  <c r="F79" i="7" s="1"/>
  <c r="F41" i="7"/>
  <c r="E41" i="8"/>
  <c r="F41" i="8" s="1"/>
  <c r="F57" i="7"/>
  <c r="E57" i="8"/>
  <c r="E68" i="5"/>
  <c r="F68" i="4"/>
  <c r="E50" i="5"/>
  <c r="F50" i="5" s="1"/>
  <c r="F47" i="5" s="1"/>
  <c r="E10" i="8"/>
  <c r="F10" i="8" s="1"/>
  <c r="E10" i="7"/>
  <c r="F10" i="7" s="1"/>
  <c r="F10" i="6"/>
  <c r="F67" i="6"/>
  <c r="E67" i="7"/>
  <c r="G12" i="4"/>
  <c r="G42" i="4"/>
  <c r="E42" i="5" s="1"/>
  <c r="G47" i="4"/>
  <c r="E47" i="5" s="1"/>
  <c r="E48" i="5"/>
  <c r="E53" i="5"/>
  <c r="F53" i="5" s="1"/>
  <c r="E9" i="5"/>
  <c r="E14" i="5"/>
  <c r="F14" i="5" s="1"/>
  <c r="E18" i="5"/>
  <c r="G23" i="4"/>
  <c r="E23" i="5" s="1"/>
  <c r="E29" i="5"/>
  <c r="F29" i="5" s="1"/>
  <c r="K34" i="4"/>
  <c r="E39" i="5"/>
  <c r="F39" i="5" s="1"/>
  <c r="E59" i="5"/>
  <c r="E63" i="5"/>
  <c r="F63" i="5" s="1"/>
  <c r="G71" i="4"/>
  <c r="E71" i="5" s="1"/>
  <c r="G76" i="4"/>
  <c r="E76" i="5" s="1"/>
  <c r="G87" i="4"/>
  <c r="E87" i="5" s="1"/>
  <c r="E30" i="5"/>
  <c r="F30" i="5" s="1"/>
  <c r="F30" i="4"/>
  <c r="G27" i="4"/>
  <c r="E9" i="6"/>
  <c r="F9" i="5"/>
  <c r="F46" i="5"/>
  <c r="F42" i="5" s="1"/>
  <c r="E46" i="6"/>
  <c r="G51" i="5"/>
  <c r="E51" i="6" s="1"/>
  <c r="E52" i="6"/>
  <c r="F79" i="5"/>
  <c r="E79" i="6"/>
  <c r="F79" i="6" s="1"/>
  <c r="G84" i="5"/>
  <c r="E84" i="6" s="1"/>
  <c r="F96" i="5"/>
  <c r="E96" i="6"/>
  <c r="F96" i="6" s="1"/>
  <c r="F95" i="6" s="1"/>
  <c r="E86" i="5"/>
  <c r="E70" i="5"/>
  <c r="E54" i="5"/>
  <c r="E38" i="5"/>
  <c r="E38" i="7"/>
  <c r="G51" i="6"/>
  <c r="E51" i="7" s="1"/>
  <c r="E53" i="7"/>
  <c r="F53" i="7" s="1"/>
  <c r="G65" i="6"/>
  <c r="E65" i="7" s="1"/>
  <c r="E70" i="7"/>
  <c r="F17" i="7"/>
  <c r="F18" i="5"/>
  <c r="J11" i="5"/>
  <c r="J5" i="5" s="1"/>
  <c r="F26" i="5"/>
  <c r="F40" i="5"/>
  <c r="E40" i="6"/>
  <c r="G42" i="5"/>
  <c r="E42" i="6" s="1"/>
  <c r="G47" i="5"/>
  <c r="E47" i="6" s="1"/>
  <c r="F48" i="5"/>
  <c r="E48" i="6"/>
  <c r="F58" i="5"/>
  <c r="F55" i="5" s="1"/>
  <c r="E64" i="6"/>
  <c r="F64" i="6" s="1"/>
  <c r="F93" i="5"/>
  <c r="F97" i="5"/>
  <c r="F8" i="6"/>
  <c r="E8" i="8"/>
  <c r="F8" i="8" s="1"/>
  <c r="F16" i="6"/>
  <c r="E16" i="8"/>
  <c r="F20" i="6"/>
  <c r="E20" i="8"/>
  <c r="I11" i="6"/>
  <c r="I5" i="6" s="1"/>
  <c r="I102" i="6" s="1"/>
  <c r="F32" i="6"/>
  <c r="E39" i="7"/>
  <c r="G42" i="6"/>
  <c r="E42" i="7" s="1"/>
  <c r="F43" i="6"/>
  <c r="E43" i="7"/>
  <c r="F46" i="6"/>
  <c r="F50" i="6"/>
  <c r="F58" i="6"/>
  <c r="F61" i="6"/>
  <c r="E61" i="7"/>
  <c r="F61" i="7" s="1"/>
  <c r="J34" i="6"/>
  <c r="F68" i="6"/>
  <c r="G71" i="6"/>
  <c r="E71" i="7" s="1"/>
  <c r="F72" i="6"/>
  <c r="F75" i="6"/>
  <c r="E75" i="7"/>
  <c r="F81" i="6"/>
  <c r="E81" i="7"/>
  <c r="F81" i="7" s="1"/>
  <c r="F86" i="6"/>
  <c r="G90" i="6"/>
  <c r="E90" i="7" s="1"/>
  <c r="F91" i="6"/>
  <c r="E91" i="7"/>
  <c r="F91" i="7" s="1"/>
  <c r="F94" i="6"/>
  <c r="F98" i="6"/>
  <c r="F38" i="7"/>
  <c r="E38" i="8"/>
  <c r="F38" i="8" s="1"/>
  <c r="F48" i="7"/>
  <c r="G51" i="7"/>
  <c r="E51" i="8" s="1"/>
  <c r="E53" i="8"/>
  <c r="G65" i="7"/>
  <c r="E65" i="8" s="1"/>
  <c r="F70" i="7"/>
  <c r="E70" i="8"/>
  <c r="F70" i="8" s="1"/>
  <c r="F92" i="7"/>
  <c r="F97" i="7"/>
  <c r="E97" i="8"/>
  <c r="E94" i="7"/>
  <c r="E46" i="7"/>
  <c r="H103" i="8"/>
  <c r="E17" i="9"/>
  <c r="F17" i="8"/>
  <c r="E28" i="9"/>
  <c r="F28" i="8"/>
  <c r="F32" i="4"/>
  <c r="H5" i="5"/>
  <c r="G27" i="5"/>
  <c r="E27" i="6" s="1"/>
  <c r="F38" i="5"/>
  <c r="F41" i="5"/>
  <c r="F44" i="5"/>
  <c r="E44" i="6"/>
  <c r="F54" i="5"/>
  <c r="F59" i="5"/>
  <c r="F70" i="5"/>
  <c r="G80" i="5"/>
  <c r="E80" i="6" s="1"/>
  <c r="F82" i="5"/>
  <c r="E9" i="8"/>
  <c r="E9" i="7"/>
  <c r="F9" i="7" s="1"/>
  <c r="E17" i="8"/>
  <c r="E17" i="7"/>
  <c r="G23" i="6"/>
  <c r="E25" i="8"/>
  <c r="F25" i="8" s="1"/>
  <c r="F23" i="8" s="1"/>
  <c r="E25" i="7"/>
  <c r="G27" i="6"/>
  <c r="E29" i="8"/>
  <c r="E29" i="7"/>
  <c r="F29" i="7" s="1"/>
  <c r="F36" i="6"/>
  <c r="E36" i="7"/>
  <c r="F36" i="7" s="1"/>
  <c r="F40" i="6"/>
  <c r="F44" i="6"/>
  <c r="G47" i="6"/>
  <c r="E47" i="7" s="1"/>
  <c r="F48" i="6"/>
  <c r="F52" i="6"/>
  <c r="G55" i="6"/>
  <c r="E55" i="7" s="1"/>
  <c r="F59" i="6"/>
  <c r="E59" i="7"/>
  <c r="G76" i="6"/>
  <c r="E76" i="7" s="1"/>
  <c r="G87" i="6"/>
  <c r="E87" i="7" s="1"/>
  <c r="F88" i="6"/>
  <c r="F92" i="6"/>
  <c r="G95" i="6"/>
  <c r="E95" i="7" s="1"/>
  <c r="F99" i="6"/>
  <c r="E99" i="7"/>
  <c r="E26" i="6"/>
  <c r="F26" i="6" s="1"/>
  <c r="E70" i="6"/>
  <c r="F70" i="6" s="1"/>
  <c r="E54" i="6"/>
  <c r="F54" i="6" s="1"/>
  <c r="E38" i="6"/>
  <c r="F38" i="6" s="1"/>
  <c r="F44" i="7"/>
  <c r="F42" i="7" s="1"/>
  <c r="F49" i="7"/>
  <c r="E49" i="8"/>
  <c r="F67" i="7"/>
  <c r="E67" i="8"/>
  <c r="F93" i="7"/>
  <c r="E93" i="8"/>
  <c r="E32" i="7"/>
  <c r="F32" i="7" s="1"/>
  <c r="E20" i="7"/>
  <c r="F20" i="7" s="1"/>
  <c r="E8" i="7"/>
  <c r="E58" i="7"/>
  <c r="F9" i="8"/>
  <c r="E9" i="9"/>
  <c r="F9" i="9" s="1"/>
  <c r="G7" i="8"/>
  <c r="E7" i="9" s="1"/>
  <c r="E56" i="9"/>
  <c r="F56" i="8"/>
  <c r="I5" i="5"/>
  <c r="I100" i="5" s="1"/>
  <c r="G23" i="5"/>
  <c r="E23" i="6" s="1"/>
  <c r="G55" i="5"/>
  <c r="E55" i="6" s="1"/>
  <c r="F56" i="5"/>
  <c r="E56" i="6"/>
  <c r="F56" i="6" s="1"/>
  <c r="F67" i="5"/>
  <c r="F72" i="5"/>
  <c r="E72" i="6"/>
  <c r="G90" i="5"/>
  <c r="E90" i="6" s="1"/>
  <c r="E33" i="5"/>
  <c r="F33" i="5" s="1"/>
  <c r="F6" i="6"/>
  <c r="E6" i="7"/>
  <c r="F6" i="7" s="1"/>
  <c r="J5" i="6"/>
  <c r="H11" i="6"/>
  <c r="H5" i="6" s="1"/>
  <c r="F14" i="6"/>
  <c r="F12" i="6" s="1"/>
  <c r="E14" i="8"/>
  <c r="E14" i="7"/>
  <c r="E18" i="8"/>
  <c r="E18" i="7"/>
  <c r="F18" i="7" s="1"/>
  <c r="E21" i="8"/>
  <c r="F21" i="8" s="1"/>
  <c r="E21" i="7"/>
  <c r="F21" i="7" s="1"/>
  <c r="E26" i="8"/>
  <c r="F26" i="8" s="1"/>
  <c r="E26" i="7"/>
  <c r="E30" i="8"/>
  <c r="F30" i="8" s="1"/>
  <c r="E30" i="7"/>
  <c r="E33" i="8"/>
  <c r="E33" i="7"/>
  <c r="F33" i="7" s="1"/>
  <c r="F63" i="6"/>
  <c r="E63" i="7"/>
  <c r="E83" i="7"/>
  <c r="F83" i="7" s="1"/>
  <c r="E67" i="6"/>
  <c r="F45" i="7"/>
  <c r="E45" i="8"/>
  <c r="F60" i="7"/>
  <c r="E60" i="8"/>
  <c r="F60" i="8" s="1"/>
  <c r="F89" i="7"/>
  <c r="E89" i="8"/>
  <c r="F89" i="8" s="1"/>
  <c r="F87" i="8" s="1"/>
  <c r="E28" i="7"/>
  <c r="F28" i="7" s="1"/>
  <c r="E16" i="7"/>
  <c r="E86" i="7"/>
  <c r="E54" i="7"/>
  <c r="F54" i="7" s="1"/>
  <c r="F48" i="8"/>
  <c r="E48" i="9"/>
  <c r="F48" i="9" s="1"/>
  <c r="F31" i="9"/>
  <c r="I34" i="9"/>
  <c r="I101" i="9" s="1"/>
  <c r="F8" i="7"/>
  <c r="F15" i="7"/>
  <c r="F39" i="7"/>
  <c r="E39" i="8"/>
  <c r="G42" i="7"/>
  <c r="E42" i="8" s="1"/>
  <c r="F43" i="7"/>
  <c r="E43" i="8"/>
  <c r="F43" i="8" s="1"/>
  <c r="F42" i="8" s="1"/>
  <c r="E61" i="8"/>
  <c r="F75" i="7"/>
  <c r="E75" i="8"/>
  <c r="F75" i="8" s="1"/>
  <c r="E81" i="8"/>
  <c r="E91" i="8"/>
  <c r="F91" i="8" s="1"/>
  <c r="F90" i="8" s="1"/>
  <c r="E24" i="9"/>
  <c r="F24" i="8"/>
  <c r="I5" i="8"/>
  <c r="G35" i="8"/>
  <c r="E35" i="9" s="1"/>
  <c r="E37" i="9"/>
  <c r="F37" i="9" s="1"/>
  <c r="G47" i="8"/>
  <c r="E47" i="9" s="1"/>
  <c r="G55" i="8"/>
  <c r="E55" i="9" s="1"/>
  <c r="F67" i="8"/>
  <c r="E67" i="9"/>
  <c r="F74" i="8"/>
  <c r="E92" i="8"/>
  <c r="F92" i="8" s="1"/>
  <c r="E44" i="8"/>
  <c r="F44" i="8" s="1"/>
  <c r="F21" i="9"/>
  <c r="F53" i="9"/>
  <c r="E74" i="9"/>
  <c r="F19" i="7"/>
  <c r="G27" i="7"/>
  <c r="I34" i="7"/>
  <c r="F40" i="7"/>
  <c r="G47" i="7"/>
  <c r="E47" i="8" s="1"/>
  <c r="F52" i="7"/>
  <c r="F56" i="7"/>
  <c r="F59" i="7"/>
  <c r="E59" i="8"/>
  <c r="F59" i="8" s="1"/>
  <c r="F55" i="8" s="1"/>
  <c r="F77" i="7"/>
  <c r="E77" i="8"/>
  <c r="F77" i="8" s="1"/>
  <c r="F76" i="8" s="1"/>
  <c r="G87" i="7"/>
  <c r="E87" i="8" s="1"/>
  <c r="F88" i="7"/>
  <c r="F87" i="7" s="1"/>
  <c r="G95" i="7"/>
  <c r="E95" i="8" s="1"/>
  <c r="F99" i="7"/>
  <c r="E99" i="8"/>
  <c r="K5" i="8"/>
  <c r="K103" i="8" s="1"/>
  <c r="F33" i="8"/>
  <c r="E33" i="9"/>
  <c r="F33" i="9" s="1"/>
  <c r="G51" i="8"/>
  <c r="E51" i="9" s="1"/>
  <c r="E53" i="9"/>
  <c r="E68" i="9"/>
  <c r="F68" i="8"/>
  <c r="F94" i="8"/>
  <c r="F15" i="9"/>
  <c r="G12" i="9"/>
  <c r="F44" i="9"/>
  <c r="F62" i="9"/>
  <c r="F67" i="9"/>
  <c r="F65" i="9" s="1"/>
  <c r="E38" i="9"/>
  <c r="I11" i="7"/>
  <c r="I5" i="7" s="1"/>
  <c r="G23" i="7"/>
  <c r="G35" i="7"/>
  <c r="E35" i="8" s="1"/>
  <c r="E37" i="8"/>
  <c r="F37" i="8" s="1"/>
  <c r="F35" i="8" s="1"/>
  <c r="F63" i="7"/>
  <c r="E63" i="8"/>
  <c r="F69" i="7"/>
  <c r="E69" i="8"/>
  <c r="F69" i="8" s="1"/>
  <c r="F65" i="8" s="1"/>
  <c r="F73" i="7"/>
  <c r="E73" i="8"/>
  <c r="F73" i="8" s="1"/>
  <c r="F71" i="8" s="1"/>
  <c r="E83" i="8"/>
  <c r="F83" i="8" s="1"/>
  <c r="F16" i="8"/>
  <c r="E16" i="9"/>
  <c r="F16" i="9" s="1"/>
  <c r="H34" i="8"/>
  <c r="F46" i="8"/>
  <c r="F54" i="8"/>
  <c r="F62" i="8"/>
  <c r="E77" i="9"/>
  <c r="F82" i="8"/>
  <c r="J103" i="9"/>
  <c r="F40" i="9"/>
  <c r="F45" i="9"/>
  <c r="F56" i="9"/>
  <c r="F63" i="9"/>
  <c r="E82" i="9"/>
  <c r="F20" i="8"/>
  <c r="G23" i="8"/>
  <c r="E23" i="9" s="1"/>
  <c r="I34" i="8"/>
  <c r="I101" i="8" s="1"/>
  <c r="F39" i="8"/>
  <c r="G42" i="8"/>
  <c r="E42" i="9" s="1"/>
  <c r="F49" i="8"/>
  <c r="F47" i="8" s="1"/>
  <c r="F78" i="8"/>
  <c r="G87" i="8"/>
  <c r="E87" i="9" s="1"/>
  <c r="F96" i="8"/>
  <c r="K11" i="9"/>
  <c r="J34" i="9"/>
  <c r="F38" i="9"/>
  <c r="F86" i="9"/>
  <c r="F84" i="9" s="1"/>
  <c r="G90" i="9"/>
  <c r="G95" i="9"/>
  <c r="E49" i="9"/>
  <c r="F49" i="9" s="1"/>
  <c r="G84" i="8"/>
  <c r="E84" i="9" s="1"/>
  <c r="F99" i="8"/>
  <c r="F10" i="9"/>
  <c r="F19" i="9"/>
  <c r="F60" i="9"/>
  <c r="G87" i="9"/>
  <c r="F88" i="9"/>
  <c r="E25" i="9"/>
  <c r="F25" i="9" s="1"/>
  <c r="F23" i="9" s="1"/>
  <c r="F57" i="8"/>
  <c r="G71" i="8"/>
  <c r="E71" i="9" s="1"/>
  <c r="G80" i="8"/>
  <c r="E80" i="9" s="1"/>
  <c r="G90" i="8"/>
  <c r="E90" i="9" s="1"/>
  <c r="F97" i="8"/>
  <c r="K5" i="9"/>
  <c r="K103" i="9" s="1"/>
  <c r="G103" i="9" s="1"/>
  <c r="I11" i="9"/>
  <c r="I5" i="9" s="1"/>
  <c r="F32" i="9"/>
  <c r="H34" i="9"/>
  <c r="H103" i="9" s="1"/>
  <c r="F36" i="9"/>
  <c r="F35" i="9" s="1"/>
  <c r="G42" i="9"/>
  <c r="F64" i="9"/>
  <c r="F68" i="9"/>
  <c r="G71" i="9"/>
  <c r="F72" i="9"/>
  <c r="F78" i="9"/>
  <c r="F81" i="9"/>
  <c r="E20" i="9"/>
  <c r="F20" i="9" s="1"/>
  <c r="E99" i="9"/>
  <c r="F99" i="9" s="1"/>
  <c r="E91" i="9"/>
  <c r="F91" i="9" s="1"/>
  <c r="E83" i="9"/>
  <c r="F83" i="9" s="1"/>
  <c r="E75" i="9"/>
  <c r="F75" i="9" s="1"/>
  <c r="E59" i="9"/>
  <c r="F59" i="9" s="1"/>
  <c r="E43" i="9"/>
  <c r="F43" i="9" s="1"/>
  <c r="E39" i="9"/>
  <c r="F39" i="9" s="1"/>
  <c r="F77" i="9"/>
  <c r="F76" i="9" s="1"/>
  <c r="F87" i="9"/>
  <c r="F94" i="9"/>
  <c r="F98" i="9"/>
  <c r="F51" i="9"/>
  <c r="F46" i="9"/>
  <c r="F50" i="9"/>
  <c r="F54" i="9"/>
  <c r="F58" i="9"/>
  <c r="F55" i="9" s="1"/>
  <c r="F70" i="9"/>
  <c r="F74" i="9"/>
  <c r="F82" i="9"/>
  <c r="F92" i="9"/>
  <c r="F90" i="9" s="1"/>
  <c r="F96" i="9"/>
  <c r="F26" i="9"/>
  <c r="F30" i="9"/>
  <c r="F17" i="9"/>
  <c r="F24" i="9"/>
  <c r="F28" i="9"/>
  <c r="F27" i="9" s="1"/>
  <c r="F6" i="9"/>
  <c r="I103" i="9"/>
  <c r="K101" i="9"/>
  <c r="F8" i="9"/>
  <c r="F7" i="9" s="1"/>
  <c r="G23" i="9"/>
  <c r="G11" i="9" s="1"/>
  <c r="G27" i="9"/>
  <c r="G35" i="9"/>
  <c r="G51" i="9"/>
  <c r="J101" i="9"/>
  <c r="H101" i="9"/>
  <c r="J34" i="8"/>
  <c r="I103" i="8"/>
  <c r="K34" i="8"/>
  <c r="G95" i="8"/>
  <c r="E95" i="9" s="1"/>
  <c r="F45" i="8"/>
  <c r="F63" i="8"/>
  <c r="F79" i="8"/>
  <c r="F85" i="8"/>
  <c r="F84" i="8" s="1"/>
  <c r="F61" i="8"/>
  <c r="F81" i="8"/>
  <c r="F93" i="8"/>
  <c r="J5" i="8"/>
  <c r="G27" i="8"/>
  <c r="E27" i="9" s="1"/>
  <c r="F6" i="8"/>
  <c r="F7" i="8"/>
  <c r="F31" i="8"/>
  <c r="F14" i="8"/>
  <c r="F18" i="8"/>
  <c r="H101" i="8"/>
  <c r="F95" i="8"/>
  <c r="G12" i="8"/>
  <c r="F29" i="8"/>
  <c r="F53" i="8"/>
  <c r="F51" i="8" s="1"/>
  <c r="G90" i="7"/>
  <c r="E90" i="8" s="1"/>
  <c r="G84" i="7"/>
  <c r="E84" i="8" s="1"/>
  <c r="G80" i="7"/>
  <c r="E80" i="8" s="1"/>
  <c r="G55" i="7"/>
  <c r="E55" i="8" s="1"/>
  <c r="G76" i="7"/>
  <c r="E76" i="8" s="1"/>
  <c r="G71" i="7"/>
  <c r="E71" i="8" s="1"/>
  <c r="J34" i="7"/>
  <c r="J102" i="7" s="1"/>
  <c r="F62" i="7"/>
  <c r="F82" i="7"/>
  <c r="F46" i="7"/>
  <c r="F50" i="7"/>
  <c r="F58" i="7"/>
  <c r="F86" i="7"/>
  <c r="F94" i="7"/>
  <c r="F98" i="7"/>
  <c r="F95" i="7" s="1"/>
  <c r="F66" i="7"/>
  <c r="F78" i="7"/>
  <c r="F16" i="7"/>
  <c r="F26" i="7"/>
  <c r="F30" i="7"/>
  <c r="F14" i="7"/>
  <c r="F12" i="7" s="1"/>
  <c r="I102" i="7"/>
  <c r="I100" i="7"/>
  <c r="F47" i="7"/>
  <c r="K102" i="7"/>
  <c r="K100" i="7"/>
  <c r="H102" i="7"/>
  <c r="H100" i="7"/>
  <c r="F65" i="7"/>
  <c r="G12" i="7"/>
  <c r="G11" i="7" s="1"/>
  <c r="F25" i="7"/>
  <c r="F23" i="7" s="1"/>
  <c r="F37" i="7"/>
  <c r="G80" i="6"/>
  <c r="E80" i="7" s="1"/>
  <c r="I34" i="6"/>
  <c r="G35" i="6"/>
  <c r="F45" i="6"/>
  <c r="F49" i="6"/>
  <c r="F47" i="6" s="1"/>
  <c r="F89" i="6"/>
  <c r="F93" i="6"/>
  <c r="F62" i="6"/>
  <c r="F77" i="6"/>
  <c r="F82" i="6"/>
  <c r="F41" i="6"/>
  <c r="F57" i="6"/>
  <c r="F85" i="6"/>
  <c r="F84" i="6" s="1"/>
  <c r="F97" i="6"/>
  <c r="F66" i="6"/>
  <c r="F69" i="6"/>
  <c r="F73" i="6"/>
  <c r="F71" i="6" s="1"/>
  <c r="F78" i="6"/>
  <c r="F9" i="6"/>
  <c r="F30" i="6"/>
  <c r="F33" i="6"/>
  <c r="F18" i="6"/>
  <c r="H102" i="6"/>
  <c r="H100" i="6"/>
  <c r="J102" i="6"/>
  <c r="J100" i="6"/>
  <c r="I100" i="6"/>
  <c r="F90" i="6"/>
  <c r="F7" i="6"/>
  <c r="F87" i="6"/>
  <c r="K102" i="6"/>
  <c r="K100" i="6"/>
  <c r="G12" i="6"/>
  <c r="F25" i="6"/>
  <c r="F29" i="6"/>
  <c r="F27" i="6" s="1"/>
  <c r="F37" i="6"/>
  <c r="F53" i="6"/>
  <c r="G71" i="5"/>
  <c r="E71" i="6" s="1"/>
  <c r="F73" i="5"/>
  <c r="J34" i="5"/>
  <c r="G65" i="5"/>
  <c r="I34" i="5"/>
  <c r="F81" i="5"/>
  <c r="F62" i="5"/>
  <c r="F66" i="5"/>
  <c r="F78" i="5"/>
  <c r="F76" i="5" s="1"/>
  <c r="F86" i="5"/>
  <c r="F84" i="5" s="1"/>
  <c r="F87" i="5"/>
  <c r="F94" i="5"/>
  <c r="F98" i="5"/>
  <c r="F21" i="5"/>
  <c r="F10" i="5"/>
  <c r="F32" i="5"/>
  <c r="F15" i="5"/>
  <c r="F8" i="5"/>
  <c r="F6" i="5"/>
  <c r="H102" i="5"/>
  <c r="H100" i="5"/>
  <c r="F95" i="5"/>
  <c r="F80" i="5"/>
  <c r="K102" i="5"/>
  <c r="K100" i="5"/>
  <c r="J102" i="5"/>
  <c r="G7" i="5"/>
  <c r="F17" i="5"/>
  <c r="F24" i="5"/>
  <c r="F23" i="5" s="1"/>
  <c r="F28" i="5"/>
  <c r="F36" i="5"/>
  <c r="F52" i="5"/>
  <c r="J34" i="4"/>
  <c r="J100" i="4" s="1"/>
  <c r="G90" i="4"/>
  <c r="E90" i="5" s="1"/>
  <c r="I34" i="4"/>
  <c r="G84" i="4"/>
  <c r="E84" i="5" s="1"/>
  <c r="G55" i="4"/>
  <c r="E55" i="5" s="1"/>
  <c r="G51" i="4"/>
  <c r="E51" i="5" s="1"/>
  <c r="H34" i="4"/>
  <c r="H100" i="4" s="1"/>
  <c r="G35" i="4"/>
  <c r="E35" i="5" s="1"/>
  <c r="I5" i="4"/>
  <c r="G7" i="4"/>
  <c r="E7" i="5" s="1"/>
  <c r="K5" i="4"/>
  <c r="G27" i="1"/>
  <c r="H27" i="1"/>
  <c r="I27" i="1"/>
  <c r="F27" i="1"/>
  <c r="F7" i="1"/>
  <c r="E33" i="1"/>
  <c r="E33" i="4" s="1"/>
  <c r="F33" i="4" s="1"/>
  <c r="E29" i="1"/>
  <c r="E29" i="4" s="1"/>
  <c r="F29" i="4" s="1"/>
  <c r="E28" i="1"/>
  <c r="E68" i="1"/>
  <c r="E68" i="4" s="1"/>
  <c r="F76" i="6" l="1"/>
  <c r="F71" i="5"/>
  <c r="F27" i="7"/>
  <c r="G5" i="5"/>
  <c r="E5" i="6" s="1"/>
  <c r="E7" i="6"/>
  <c r="F90" i="5"/>
  <c r="G11" i="5"/>
  <c r="E11" i="6" s="1"/>
  <c r="E12" i="6"/>
  <c r="I102" i="5"/>
  <c r="F23" i="6"/>
  <c r="F55" i="6"/>
  <c r="F42" i="6"/>
  <c r="G5" i="7"/>
  <c r="E5" i="8" s="1"/>
  <c r="F90" i="7"/>
  <c r="J103" i="8"/>
  <c r="G34" i="9"/>
  <c r="F80" i="9"/>
  <c r="E23" i="7"/>
  <c r="E23" i="8"/>
  <c r="F35" i="5"/>
  <c r="F80" i="7"/>
  <c r="F12" i="9"/>
  <c r="F11" i="9" s="1"/>
  <c r="G34" i="5"/>
  <c r="E34" i="6" s="1"/>
  <c r="E65" i="6"/>
  <c r="G34" i="6"/>
  <c r="E34" i="7" s="1"/>
  <c r="E35" i="7"/>
  <c r="F76" i="7"/>
  <c r="G11" i="8"/>
  <c r="E11" i="9" s="1"/>
  <c r="E12" i="9"/>
  <c r="F80" i="8"/>
  <c r="F71" i="9"/>
  <c r="F47" i="9"/>
  <c r="E27" i="8"/>
  <c r="E27" i="7"/>
  <c r="G11" i="4"/>
  <c r="E11" i="5" s="1"/>
  <c r="E12" i="5"/>
  <c r="F55" i="7"/>
  <c r="G103" i="8"/>
  <c r="E103" i="9" s="1"/>
  <c r="F51" i="6"/>
  <c r="G11" i="6"/>
  <c r="E12" i="8"/>
  <c r="E12" i="7"/>
  <c r="F65" i="6"/>
  <c r="F35" i="7"/>
  <c r="F34" i="7" s="1"/>
  <c r="F84" i="7"/>
  <c r="E27" i="1"/>
  <c r="E27" i="4" s="1"/>
  <c r="E28" i="4"/>
  <c r="F28" i="4" s="1"/>
  <c r="F27" i="4" s="1"/>
  <c r="F5" i="1"/>
  <c r="F51" i="5"/>
  <c r="F12" i="5"/>
  <c r="F11" i="5" s="1"/>
  <c r="J100" i="5"/>
  <c r="F35" i="6"/>
  <c r="F34" i="6" s="1"/>
  <c r="G34" i="8"/>
  <c r="E34" i="9" s="1"/>
  <c r="K101" i="8"/>
  <c r="G5" i="9"/>
  <c r="F42" i="9"/>
  <c r="F34" i="9" s="1"/>
  <c r="F7" i="7"/>
  <c r="G5" i="4"/>
  <c r="E5" i="5" s="1"/>
  <c r="E27" i="5"/>
  <c r="G101" i="9"/>
  <c r="F95" i="9"/>
  <c r="F5" i="9"/>
  <c r="J101" i="8"/>
  <c r="F27" i="8"/>
  <c r="F12" i="8"/>
  <c r="F11" i="8" s="1"/>
  <c r="F34" i="8"/>
  <c r="G34" i="7"/>
  <c r="J100" i="7"/>
  <c r="F51" i="7"/>
  <c r="F11" i="7"/>
  <c r="F5" i="7" s="1"/>
  <c r="G102" i="7"/>
  <c r="E103" i="8" s="1"/>
  <c r="F11" i="6"/>
  <c r="F5" i="6" s="1"/>
  <c r="G102" i="6"/>
  <c r="E102" i="7" s="1"/>
  <c r="G100" i="5"/>
  <c r="E100" i="6" s="1"/>
  <c r="G102" i="5"/>
  <c r="E102" i="6" s="1"/>
  <c r="F27" i="5"/>
  <c r="F7" i="5"/>
  <c r="F34" i="5"/>
  <c r="H102" i="4"/>
  <c r="J102" i="4"/>
  <c r="I100" i="4"/>
  <c r="G34" i="4"/>
  <c r="I102" i="4"/>
  <c r="K102" i="4"/>
  <c r="K100" i="4"/>
  <c r="E101" i="1"/>
  <c r="E101" i="4" s="1"/>
  <c r="E6" i="1"/>
  <c r="E99" i="1"/>
  <c r="E99" i="4" s="1"/>
  <c r="F99" i="4" s="1"/>
  <c r="E98" i="1"/>
  <c r="E98" i="4" s="1"/>
  <c r="F98" i="4" s="1"/>
  <c r="E97" i="1"/>
  <c r="E97" i="4" s="1"/>
  <c r="F97" i="4" s="1"/>
  <c r="E96" i="1"/>
  <c r="E96" i="4" s="1"/>
  <c r="F96" i="4" s="1"/>
  <c r="I95" i="1"/>
  <c r="H95" i="1"/>
  <c r="G95" i="1"/>
  <c r="F95" i="1"/>
  <c r="E94" i="1"/>
  <c r="E94" i="4" s="1"/>
  <c r="F94" i="4" s="1"/>
  <c r="E93" i="1"/>
  <c r="E93" i="4" s="1"/>
  <c r="F93" i="4" s="1"/>
  <c r="E92" i="1"/>
  <c r="E92" i="4" s="1"/>
  <c r="F92" i="4" s="1"/>
  <c r="E91" i="1"/>
  <c r="E91" i="4" s="1"/>
  <c r="F91" i="4" s="1"/>
  <c r="I90" i="1"/>
  <c r="H90" i="1"/>
  <c r="G90" i="1"/>
  <c r="F90" i="1"/>
  <c r="E89" i="1"/>
  <c r="E89" i="4" s="1"/>
  <c r="F89" i="4" s="1"/>
  <c r="E88" i="1"/>
  <c r="E88" i="4" s="1"/>
  <c r="F88" i="4" s="1"/>
  <c r="F87" i="4" s="1"/>
  <c r="I87" i="1"/>
  <c r="H87" i="1"/>
  <c r="G87" i="1"/>
  <c r="F87" i="1"/>
  <c r="E86" i="1"/>
  <c r="E86" i="4" s="1"/>
  <c r="F86" i="4" s="1"/>
  <c r="E85" i="1"/>
  <c r="E85" i="4" s="1"/>
  <c r="F85" i="4" s="1"/>
  <c r="F84" i="4" s="1"/>
  <c r="I84" i="1"/>
  <c r="H84" i="1"/>
  <c r="G84" i="1"/>
  <c r="F84" i="1"/>
  <c r="E83" i="1"/>
  <c r="E83" i="4" s="1"/>
  <c r="F83" i="4" s="1"/>
  <c r="E82" i="1"/>
  <c r="E82" i="4" s="1"/>
  <c r="F82" i="4" s="1"/>
  <c r="E81" i="1"/>
  <c r="E81" i="4" s="1"/>
  <c r="F81" i="4" s="1"/>
  <c r="I80" i="1"/>
  <c r="H80" i="1"/>
  <c r="G80" i="1"/>
  <c r="F80" i="1"/>
  <c r="E79" i="1"/>
  <c r="E79" i="4" s="1"/>
  <c r="F79" i="4" s="1"/>
  <c r="E78" i="1"/>
  <c r="E78" i="4" s="1"/>
  <c r="F78" i="4" s="1"/>
  <c r="E77" i="1"/>
  <c r="E77" i="4" s="1"/>
  <c r="F77" i="4" s="1"/>
  <c r="F76" i="4" s="1"/>
  <c r="I76" i="1"/>
  <c r="H76" i="1"/>
  <c r="G76" i="1"/>
  <c r="F76" i="1"/>
  <c r="E75" i="1"/>
  <c r="E75" i="4" s="1"/>
  <c r="F75" i="4" s="1"/>
  <c r="E74" i="1"/>
  <c r="E74" i="4" s="1"/>
  <c r="F74" i="4" s="1"/>
  <c r="E73" i="1"/>
  <c r="E73" i="4" s="1"/>
  <c r="F73" i="4" s="1"/>
  <c r="E72" i="1"/>
  <c r="E72" i="4" s="1"/>
  <c r="F72" i="4" s="1"/>
  <c r="I71" i="1"/>
  <c r="H71" i="1"/>
  <c r="G71" i="1"/>
  <c r="F71" i="1"/>
  <c r="E70" i="1"/>
  <c r="E70" i="4" s="1"/>
  <c r="F70" i="4" s="1"/>
  <c r="E69" i="1"/>
  <c r="E69" i="4" s="1"/>
  <c r="F69" i="4" s="1"/>
  <c r="E67" i="1"/>
  <c r="E67" i="4" s="1"/>
  <c r="F67" i="4" s="1"/>
  <c r="E66" i="1"/>
  <c r="E66" i="4" s="1"/>
  <c r="F66" i="4" s="1"/>
  <c r="F65" i="4" s="1"/>
  <c r="I65" i="1"/>
  <c r="H65" i="1"/>
  <c r="G65" i="1"/>
  <c r="F65" i="1"/>
  <c r="E64" i="1"/>
  <c r="E64" i="4" s="1"/>
  <c r="F64" i="4" s="1"/>
  <c r="E63" i="1"/>
  <c r="E63" i="4" s="1"/>
  <c r="F63" i="4" s="1"/>
  <c r="E62" i="1"/>
  <c r="E62" i="4" s="1"/>
  <c r="F62" i="4" s="1"/>
  <c r="E61" i="1"/>
  <c r="E61" i="4" s="1"/>
  <c r="F61" i="4" s="1"/>
  <c r="E60" i="1"/>
  <c r="E60" i="4" s="1"/>
  <c r="F60" i="4" s="1"/>
  <c r="E59" i="1"/>
  <c r="E59" i="4" s="1"/>
  <c r="F59" i="4" s="1"/>
  <c r="E58" i="1"/>
  <c r="E58" i="4" s="1"/>
  <c r="F58" i="4" s="1"/>
  <c r="E57" i="1"/>
  <c r="E57" i="4" s="1"/>
  <c r="F57" i="4" s="1"/>
  <c r="E56" i="1"/>
  <c r="E56" i="4" s="1"/>
  <c r="F56" i="4" s="1"/>
  <c r="I55" i="1"/>
  <c r="H55" i="1"/>
  <c r="G55" i="1"/>
  <c r="F55" i="1"/>
  <c r="E54" i="1"/>
  <c r="E54" i="4" s="1"/>
  <c r="F54" i="4" s="1"/>
  <c r="E53" i="1"/>
  <c r="E53" i="4" s="1"/>
  <c r="F53" i="4" s="1"/>
  <c r="E52" i="1"/>
  <c r="E52" i="4" s="1"/>
  <c r="F52" i="4" s="1"/>
  <c r="I51" i="1"/>
  <c r="H51" i="1"/>
  <c r="G51" i="1"/>
  <c r="F51" i="1"/>
  <c r="E50" i="1"/>
  <c r="E50" i="4" s="1"/>
  <c r="F50" i="4" s="1"/>
  <c r="E49" i="1"/>
  <c r="E49" i="4" s="1"/>
  <c r="F49" i="4" s="1"/>
  <c r="E48" i="1"/>
  <c r="E48" i="4" s="1"/>
  <c r="F48" i="4" s="1"/>
  <c r="I47" i="1"/>
  <c r="H47" i="1"/>
  <c r="G47" i="1"/>
  <c r="F47" i="1"/>
  <c r="E46" i="1"/>
  <c r="E46" i="4" s="1"/>
  <c r="F46" i="4" s="1"/>
  <c r="E45" i="1"/>
  <c r="E45" i="4" s="1"/>
  <c r="F45" i="4" s="1"/>
  <c r="E44" i="1"/>
  <c r="E44" i="4" s="1"/>
  <c r="F44" i="4" s="1"/>
  <c r="E43" i="1"/>
  <c r="E43" i="4" s="1"/>
  <c r="F43" i="4" s="1"/>
  <c r="I42" i="1"/>
  <c r="H42" i="1"/>
  <c r="G42" i="1"/>
  <c r="F42" i="1"/>
  <c r="E41" i="1"/>
  <c r="E41" i="4" s="1"/>
  <c r="F41" i="4" s="1"/>
  <c r="G35" i="1"/>
  <c r="F35" i="1"/>
  <c r="E39" i="1"/>
  <c r="E39" i="4" s="1"/>
  <c r="F39" i="4" s="1"/>
  <c r="E38" i="1"/>
  <c r="E38" i="4" s="1"/>
  <c r="F38" i="4" s="1"/>
  <c r="E37" i="1"/>
  <c r="E37" i="4" s="1"/>
  <c r="F37" i="4" s="1"/>
  <c r="E36" i="1"/>
  <c r="E36" i="4" s="1"/>
  <c r="F36" i="4" s="1"/>
  <c r="I35" i="1"/>
  <c r="H35" i="1"/>
  <c r="E26" i="1"/>
  <c r="E26" i="4" s="1"/>
  <c r="F26" i="4" s="1"/>
  <c r="E25" i="1"/>
  <c r="E25" i="4" s="1"/>
  <c r="F25" i="4" s="1"/>
  <c r="E24" i="1"/>
  <c r="E24" i="4" s="1"/>
  <c r="F24" i="4" s="1"/>
  <c r="I23" i="1"/>
  <c r="H23" i="1"/>
  <c r="G23" i="1"/>
  <c r="F23" i="1"/>
  <c r="E21" i="1"/>
  <c r="E21" i="4" s="1"/>
  <c r="F21" i="4" s="1"/>
  <c r="E20" i="1"/>
  <c r="E20" i="4" s="1"/>
  <c r="F20" i="4" s="1"/>
  <c r="E19" i="1"/>
  <c r="E19" i="4" s="1"/>
  <c r="F19" i="4" s="1"/>
  <c r="E18" i="1"/>
  <c r="E18" i="4" s="1"/>
  <c r="F18" i="4" s="1"/>
  <c r="E17" i="1"/>
  <c r="E17" i="4" s="1"/>
  <c r="F17" i="4" s="1"/>
  <c r="E16" i="1"/>
  <c r="E16" i="4" s="1"/>
  <c r="F16" i="4" s="1"/>
  <c r="E15" i="1"/>
  <c r="E15" i="4" s="1"/>
  <c r="F15" i="4" s="1"/>
  <c r="E14" i="1"/>
  <c r="E14" i="4" s="1"/>
  <c r="F14" i="4" s="1"/>
  <c r="I12" i="1"/>
  <c r="H12" i="1"/>
  <c r="H11" i="1" s="1"/>
  <c r="G12" i="1"/>
  <c r="F12" i="1"/>
  <c r="F11" i="1" s="1"/>
  <c r="E10" i="1"/>
  <c r="E10" i="4" s="1"/>
  <c r="F10" i="4" s="1"/>
  <c r="E9" i="1"/>
  <c r="E9" i="4" s="1"/>
  <c r="F9" i="4" s="1"/>
  <c r="E8" i="1"/>
  <c r="H7" i="1"/>
  <c r="H5" i="1" s="1"/>
  <c r="G7" i="1"/>
  <c r="F12" i="4" l="1"/>
  <c r="F23" i="4"/>
  <c r="F42" i="4"/>
  <c r="F47" i="4"/>
  <c r="F51" i="4"/>
  <c r="F71" i="4"/>
  <c r="F90" i="4"/>
  <c r="F95" i="4"/>
  <c r="F5" i="5"/>
  <c r="G5" i="8"/>
  <c r="G5" i="6"/>
  <c r="E11" i="8"/>
  <c r="E11" i="7"/>
  <c r="E8" i="4"/>
  <c r="F8" i="4" s="1"/>
  <c r="F7" i="4" s="1"/>
  <c r="E7" i="1"/>
  <c r="E7" i="4" s="1"/>
  <c r="E42" i="1"/>
  <c r="E42" i="4" s="1"/>
  <c r="E6" i="4"/>
  <c r="F6" i="4" s="1"/>
  <c r="G100" i="7"/>
  <c r="E101" i="8" s="1"/>
  <c r="E34" i="8"/>
  <c r="G100" i="4"/>
  <c r="E100" i="5" s="1"/>
  <c r="E34" i="5"/>
  <c r="F55" i="4"/>
  <c r="F80" i="4"/>
  <c r="F5" i="8"/>
  <c r="G102" i="4"/>
  <c r="E102" i="5" s="1"/>
  <c r="G11" i="1"/>
  <c r="G5" i="1" s="1"/>
  <c r="E23" i="1"/>
  <c r="E23" i="4" s="1"/>
  <c r="E95" i="1"/>
  <c r="E95" i="4" s="1"/>
  <c r="E90" i="1"/>
  <c r="E90" i="4" s="1"/>
  <c r="E76" i="1"/>
  <c r="E76" i="4" s="1"/>
  <c r="I34" i="1"/>
  <c r="F34" i="1"/>
  <c r="I11" i="1"/>
  <c r="E87" i="1"/>
  <c r="E87" i="4" s="1"/>
  <c r="G34" i="1"/>
  <c r="H34" i="1"/>
  <c r="E47" i="1"/>
  <c r="E47" i="4" s="1"/>
  <c r="E71" i="1"/>
  <c r="E71" i="4" s="1"/>
  <c r="E55" i="1"/>
  <c r="E55" i="4" s="1"/>
  <c r="E80" i="1"/>
  <c r="E80" i="4" s="1"/>
  <c r="I7" i="1"/>
  <c r="I5" i="1" s="1"/>
  <c r="E51" i="1"/>
  <c r="E51" i="4" s="1"/>
  <c r="E65" i="1"/>
  <c r="E65" i="4" s="1"/>
  <c r="E84" i="1"/>
  <c r="E84" i="4" s="1"/>
  <c r="E12" i="1"/>
  <c r="E12" i="4" s="1"/>
  <c r="E40" i="1"/>
  <c r="E40" i="4" s="1"/>
  <c r="F40" i="4" s="1"/>
  <c r="F35" i="4" s="1"/>
  <c r="F34" i="4" s="1"/>
  <c r="G102" i="1" l="1"/>
  <c r="E5" i="7"/>
  <c r="G100" i="6"/>
  <c r="E100" i="7" s="1"/>
  <c r="G101" i="8"/>
  <c r="E101" i="9" s="1"/>
  <c r="E5" i="9"/>
  <c r="F11" i="4"/>
  <c r="F5" i="4" s="1"/>
  <c r="G100" i="1"/>
  <c r="E34" i="1"/>
  <c r="E34" i="4" s="1"/>
  <c r="I100" i="1"/>
  <c r="I102" i="1"/>
  <c r="H100" i="1"/>
  <c r="H102" i="1"/>
  <c r="F100" i="1"/>
  <c r="F102" i="1"/>
  <c r="E35" i="1"/>
  <c r="E35" i="4" s="1"/>
  <c r="E11" i="1"/>
  <c r="E11" i="4" s="1"/>
  <c r="E5" i="1" l="1"/>
  <c r="E5" i="4" s="1"/>
  <c r="E102" i="1"/>
  <c r="E102" i="4" s="1"/>
  <c r="E100" i="1" l="1"/>
  <c r="E100" i="4" s="1"/>
</calcChain>
</file>

<file path=xl/sharedStrings.xml><?xml version="1.0" encoding="utf-8"?>
<sst xmlns="http://schemas.openxmlformats.org/spreadsheetml/2006/main" count="788" uniqueCount="105">
  <si>
    <t>Denumire indicatori</t>
  </si>
  <si>
    <t>I</t>
  </si>
  <si>
    <t>II</t>
  </si>
  <si>
    <t>III</t>
  </si>
  <si>
    <t>IV</t>
  </si>
  <si>
    <t>TOTAL VENITURI</t>
  </si>
  <si>
    <t>Venituri proprii</t>
  </si>
  <si>
    <t>04.02. Cote şi sume  IVG, din care:</t>
  </si>
  <si>
    <t>04.01.01   47% cote imp.venit</t>
  </si>
  <si>
    <t>04.02.04   Cote imp. Echilibrare</t>
  </si>
  <si>
    <t>04.02.05 Fd dispoz.CJ</t>
  </si>
  <si>
    <t>11.02. Sume  TVA, din care:</t>
  </si>
  <si>
    <t>11.02.02 TVA  finantare, din care:</t>
  </si>
  <si>
    <t>a. Salarii invatamant</t>
  </si>
  <si>
    <t>b.Bunuri si servicii scoala</t>
  </si>
  <si>
    <t>c.Sume pt.aplic. L.85/2016</t>
  </si>
  <si>
    <t>d. Drepturi asis.pers.cu hand.grav si/sau in.lunare</t>
  </si>
  <si>
    <t>e.Aj.incalz.locuinte aj.social</t>
  </si>
  <si>
    <t>f.Camine pt. pers.varstince</t>
  </si>
  <si>
    <t>g. Drepturi stabilite de L.248/2015</t>
  </si>
  <si>
    <t>h. Drepturi copii cu cerinte ed.sp.HG904/2014</t>
  </si>
  <si>
    <t>i.Burse</t>
  </si>
  <si>
    <t>j.Alte cheltuieli</t>
  </si>
  <si>
    <t>11.02.06 TVA  echilibrare, din care:</t>
  </si>
  <si>
    <t>conform formula</t>
  </si>
  <si>
    <t>sume pentru recensământul populației</t>
  </si>
  <si>
    <t>Fond rezervă HG 1306</t>
  </si>
  <si>
    <t>SUBVENTII , din care:</t>
  </si>
  <si>
    <t>42.02. și 43.02 Subventii pentru sec.func.</t>
  </si>
  <si>
    <t>42.02. Subventii pentru sec.dezv.</t>
  </si>
  <si>
    <t>TOTAL CHELTUIELI</t>
  </si>
  <si>
    <t>51.02. Autorităţi executive, din care:</t>
  </si>
  <si>
    <t>Ch. de personal</t>
  </si>
  <si>
    <t>Bunuri si servicii</t>
  </si>
  <si>
    <t xml:space="preserve">Alte cheltuieli  </t>
  </si>
  <si>
    <t>Plati rec.anul curent efectuate in anii anteriori</t>
  </si>
  <si>
    <t xml:space="preserve">Investitii </t>
  </si>
  <si>
    <t>54.02.Fond de rezervă</t>
  </si>
  <si>
    <t>54.02. Servicii publice de ev.a persoanelor</t>
  </si>
  <si>
    <t>55.02. Datoria publica</t>
  </si>
  <si>
    <t>Comisioane</t>
  </si>
  <si>
    <t>Dobanzi</t>
  </si>
  <si>
    <t>Rambursari</t>
  </si>
  <si>
    <t>61.02.Poliţie comunitara si protectie civila din care:</t>
  </si>
  <si>
    <t>Alte titluri</t>
  </si>
  <si>
    <t>65.02.Învăţământ, din care:</t>
  </si>
  <si>
    <t>Bunuri și servicii scoala - BL</t>
  </si>
  <si>
    <t>Ch. de personal scoala</t>
  </si>
  <si>
    <t>Bunuri si servicii primarie</t>
  </si>
  <si>
    <t>Bunuri si servicii scoala</t>
  </si>
  <si>
    <t>Alocatii pt. copii cu cerinte speciale</t>
  </si>
  <si>
    <t>Tichete de gradinita</t>
  </si>
  <si>
    <t>Burse</t>
  </si>
  <si>
    <t>Alte titluri primarie (59+57)</t>
  </si>
  <si>
    <t>Investitii</t>
  </si>
  <si>
    <t xml:space="preserve">66.02.Sănătate </t>
  </si>
  <si>
    <t>67.02.Cultură, recreere, religie, din care:</t>
  </si>
  <si>
    <t>68.02.Asistenţă socială, din care:</t>
  </si>
  <si>
    <t>Ch. de personal - asistenti personali</t>
  </si>
  <si>
    <t>Ajutoare sociale în numerar</t>
  </si>
  <si>
    <t>Alte cheltuieli - sume aferente pers.cu hand.neîncadrare</t>
  </si>
  <si>
    <t>70.02Locuinţe,servicii,dezv.publ., din care:</t>
  </si>
  <si>
    <t xml:space="preserve">Investitii  </t>
  </si>
  <si>
    <t>74.02Protectia mediului</t>
  </si>
  <si>
    <t>83.02 Agricultura - pasune comunala</t>
  </si>
  <si>
    <t>84.02.Drumuri si poduri, din care:</t>
  </si>
  <si>
    <t>Alte titluri - 55</t>
  </si>
  <si>
    <t xml:space="preserve">Bunuri si servicii </t>
  </si>
  <si>
    <t>87.02.Alte acțiuni economice:</t>
  </si>
  <si>
    <t>EXCEDENT/DEFICIT, din care:</t>
  </si>
  <si>
    <t>EXCEDENT/DEFICIT SEC.FUNC.</t>
  </si>
  <si>
    <t>EXCEDENT/DEFICIT SEC.DEZV.</t>
  </si>
  <si>
    <t>Inițiator</t>
  </si>
  <si>
    <t>Primar,</t>
  </si>
  <si>
    <t>Secretar general al U.A.T.C.Gura Vitioarei,</t>
  </si>
  <si>
    <t>Stănescu Gheorghe</t>
  </si>
  <si>
    <t>Jr.Constantin Nicoleta Corina</t>
  </si>
  <si>
    <t>Inițial</t>
  </si>
  <si>
    <t>BUGET AN 2023     inițial</t>
  </si>
  <si>
    <t>Alte titluri (57+59)</t>
  </si>
  <si>
    <t>Proiecte cu finanțare FEADR (58)</t>
  </si>
  <si>
    <t>Investiții</t>
  </si>
  <si>
    <t>48.04. Sume FEADR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</si>
  <si>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585/18.01.2023 </t>
    </r>
  </si>
  <si>
    <t>BUGET AN 2023   RECTIFICARE 1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</si>
  <si>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nr.2.158 /02.03.2023 </t>
    </r>
  </si>
  <si>
    <t>Anterior</t>
  </si>
  <si>
    <t>Influență</t>
  </si>
  <si>
    <t>Ajustat, d.c. pe trimestre</t>
  </si>
  <si>
    <t>42.65 Finanțarea PNDL</t>
  </si>
  <si>
    <t>42.87 Subv.de la BS pt.PNI Anghel Saligny</t>
  </si>
  <si>
    <t>42.88 PNRR -componenta nerambursbila</t>
  </si>
  <si>
    <t>42.89.PNRR - componenta de împrumuturi</t>
  </si>
  <si>
    <t>Fond rezervă</t>
  </si>
  <si>
    <t>BUGET AN 2023   RECTIFICARE 2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</si>
  <si>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3384 /31.03.2023 </t>
    </r>
  </si>
  <si>
    <t>BUGET AN 2023   RECTIFICARE 3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</si>
  <si>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5139 /18.05.2023 </t>
    </r>
  </si>
  <si>
    <t>43.31 și 48.04. Sume FEADR</t>
  </si>
  <si>
    <t>BUGET AN 2023   RECTIFICARE 4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</si>
  <si>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6892 /10.07.2023 </t>
    </r>
  </si>
  <si>
    <t>BUGET AN 2023   RECTIFICARE 5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</si>
  <si>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8961 /07.09.2023 </t>
    </r>
  </si>
  <si>
    <t>BUGET AN 2023   RECTIFICARE 6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</si>
  <si>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nr.10.748 /24.10.2023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</si>
</sst>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  <charset val="238"/>
    </font>
    <font>
      <b/>
      <i/>
      <sz val="9"/>
      <name val="Times New Roman"/>
      <family val="1"/>
    </font>
    <font>
      <sz val="8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1" fillId="0" borderId="0" xfId="0" applyFont="1"/>
    <xf numFmtId="0" fontId="13" fillId="0" borderId="1" xfId="0" applyFont="1" applyBorder="1"/>
    <xf numFmtId="0" fontId="14" fillId="0" borderId="0" xfId="0" applyFont="1"/>
    <xf numFmtId="0" fontId="11" fillId="0" borderId="5" xfId="0" applyFont="1" applyFill="1" applyBorder="1"/>
    <xf numFmtId="0" fontId="0" fillId="0" borderId="0" xfId="0" applyBorder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2" fontId="12" fillId="3" borderId="1" xfId="0" applyNumberFormat="1" applyFont="1" applyFill="1" applyBorder="1"/>
    <xf numFmtId="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2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15" fillId="0" borderId="1" xfId="0" applyFont="1" applyFill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/>
    <xf numFmtId="0" fontId="5" fillId="0" borderId="1" xfId="0" applyFont="1" applyBorder="1" applyAlignment="1"/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4" fillId="0" borderId="1" xfId="0" applyFont="1" applyBorder="1" applyAlignment="1"/>
    <xf numFmtId="0" fontId="5" fillId="0" borderId="1" xfId="0" applyFont="1" applyFill="1" applyBorder="1" applyAlignment="1"/>
    <xf numFmtId="0" fontId="6" fillId="0" borderId="1" xfId="0" applyFont="1" applyBorder="1" applyAlignment="1"/>
    <xf numFmtId="0" fontId="6" fillId="0" borderId="2" xfId="0" applyNumberFormat="1" applyFont="1" applyBorder="1" applyAlignment="1">
      <alignment wrapText="1"/>
    </xf>
    <xf numFmtId="0" fontId="6" fillId="0" borderId="3" xfId="0" applyNumberFormat="1" applyFont="1" applyBorder="1" applyAlignment="1">
      <alignment wrapText="1"/>
    </xf>
    <xf numFmtId="0" fontId="6" fillId="0" borderId="4" xfId="0" applyNumberFormat="1" applyFont="1" applyBorder="1" applyAlignment="1">
      <alignment wrapText="1"/>
    </xf>
    <xf numFmtId="0" fontId="3" fillId="0" borderId="1" xfId="0" applyFont="1" applyFill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8" fillId="0" borderId="1" xfId="0" applyFont="1" applyBorder="1" applyAlignment="1"/>
    <xf numFmtId="0" fontId="1" fillId="0" borderId="1" xfId="0" applyFont="1" applyBorder="1" applyAlignment="1"/>
    <xf numFmtId="0" fontId="6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view="pageBreakPreview" zoomScaleNormal="100" zoomScaleSheetLayoutView="100" workbookViewId="0">
      <selection activeCell="M13" sqref="M13"/>
    </sheetView>
  </sheetViews>
  <sheetFormatPr defaultRowHeight="15" x14ac:dyDescent="0.25"/>
  <cols>
    <col min="4" max="4" width="9.5703125" customWidth="1"/>
    <col min="5" max="5" width="10.140625" customWidth="1"/>
    <col min="6" max="7" width="9.28515625" bestFit="1" customWidth="1"/>
    <col min="8" max="9" width="9.5703125" bestFit="1" customWidth="1"/>
  </cols>
  <sheetData>
    <row r="1" spans="1:9" x14ac:dyDescent="0.25">
      <c r="E1" s="7" t="s">
        <v>83</v>
      </c>
    </row>
    <row r="2" spans="1:9" x14ac:dyDescent="0.25">
      <c r="A2" s="77" t="s">
        <v>78</v>
      </c>
      <c r="B2" s="77"/>
      <c r="C2" s="77"/>
      <c r="D2" s="77"/>
      <c r="E2" s="77"/>
      <c r="F2" s="77"/>
      <c r="G2" s="77"/>
      <c r="H2" s="77"/>
      <c r="I2" s="77"/>
    </row>
    <row r="4" spans="1:9" ht="15" customHeight="1" x14ac:dyDescent="0.25">
      <c r="A4" s="78" t="s">
        <v>0</v>
      </c>
      <c r="B4" s="78"/>
      <c r="C4" s="78"/>
      <c r="D4" s="78"/>
      <c r="E4" s="2" t="s">
        <v>77</v>
      </c>
      <c r="F4" s="1" t="s">
        <v>1</v>
      </c>
      <c r="G4" s="1" t="s">
        <v>2</v>
      </c>
      <c r="H4" s="1" t="s">
        <v>3</v>
      </c>
      <c r="I4" s="1" t="s">
        <v>4</v>
      </c>
    </row>
    <row r="5" spans="1:9" x14ac:dyDescent="0.25">
      <c r="A5" s="79" t="s">
        <v>5</v>
      </c>
      <c r="B5" s="79"/>
      <c r="C5" s="79"/>
      <c r="D5" s="79"/>
      <c r="E5" s="3">
        <f>E6+E7+E11+E27</f>
        <v>39867.020000000004</v>
      </c>
      <c r="F5" s="25">
        <f t="shared" ref="F5:I5" si="0">F6+F7+F11+F27</f>
        <v>5851</v>
      </c>
      <c r="G5" s="25">
        <f t="shared" si="0"/>
        <v>6092</v>
      </c>
      <c r="H5" s="25">
        <f t="shared" si="0"/>
        <v>14095</v>
      </c>
      <c r="I5" s="25">
        <f t="shared" si="0"/>
        <v>13829.02</v>
      </c>
    </row>
    <row r="6" spans="1:9" x14ac:dyDescent="0.25">
      <c r="A6" s="80" t="s">
        <v>6</v>
      </c>
      <c r="B6" s="80"/>
      <c r="C6" s="80"/>
      <c r="D6" s="80"/>
      <c r="E6" s="5">
        <f>SUM(F6:I6)</f>
        <v>1905</v>
      </c>
      <c r="F6" s="5">
        <v>480</v>
      </c>
      <c r="G6" s="5">
        <v>475</v>
      </c>
      <c r="H6" s="5">
        <v>475</v>
      </c>
      <c r="I6" s="5">
        <v>475</v>
      </c>
    </row>
    <row r="7" spans="1:9" x14ac:dyDescent="0.25">
      <c r="A7" s="80" t="s">
        <v>7</v>
      </c>
      <c r="B7" s="80"/>
      <c r="C7" s="80"/>
      <c r="D7" s="80"/>
      <c r="E7" s="5">
        <f>E8+E9 +E10</f>
        <v>3500</v>
      </c>
      <c r="F7" s="5">
        <f>F8+F9 +F10</f>
        <v>922</v>
      </c>
      <c r="G7" s="5">
        <f>G8+G9 +G10</f>
        <v>900</v>
      </c>
      <c r="H7" s="5">
        <f>H8+H9 +H10</f>
        <v>899</v>
      </c>
      <c r="I7" s="5">
        <f>I8+I9 +I10</f>
        <v>779</v>
      </c>
    </row>
    <row r="8" spans="1:9" x14ac:dyDescent="0.25">
      <c r="A8" s="81" t="s">
        <v>8</v>
      </c>
      <c r="B8" s="81"/>
      <c r="C8" s="81"/>
      <c r="D8" s="81"/>
      <c r="E8" s="4">
        <f>SUM(F8:I8)</f>
        <v>1113</v>
      </c>
      <c r="F8" s="4">
        <v>278</v>
      </c>
      <c r="G8" s="4">
        <v>279</v>
      </c>
      <c r="H8" s="4">
        <v>278</v>
      </c>
      <c r="I8" s="4">
        <v>278</v>
      </c>
    </row>
    <row r="9" spans="1:9" x14ac:dyDescent="0.25">
      <c r="A9" s="81" t="s">
        <v>9</v>
      </c>
      <c r="B9" s="81"/>
      <c r="C9" s="81"/>
      <c r="D9" s="81"/>
      <c r="E9" s="4">
        <f>SUM(F9:I9)</f>
        <v>2387</v>
      </c>
      <c r="F9" s="4">
        <v>644</v>
      </c>
      <c r="G9" s="4">
        <v>621</v>
      </c>
      <c r="H9" s="4">
        <v>621</v>
      </c>
      <c r="I9" s="4">
        <v>501</v>
      </c>
    </row>
    <row r="10" spans="1:9" x14ac:dyDescent="0.25">
      <c r="A10" s="82" t="s">
        <v>10</v>
      </c>
      <c r="B10" s="81"/>
      <c r="C10" s="81"/>
      <c r="D10" s="81"/>
      <c r="E10" s="4">
        <f>SUM(F10:I10)</f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5">
      <c r="A11" s="80" t="s">
        <v>11</v>
      </c>
      <c r="B11" s="80"/>
      <c r="C11" s="80"/>
      <c r="D11" s="80"/>
      <c r="E11" s="5">
        <f t="shared" ref="E11:I11" si="1">E12+E23</f>
        <v>4077.02</v>
      </c>
      <c r="F11" s="5">
        <f t="shared" si="1"/>
        <v>1070</v>
      </c>
      <c r="G11" s="5">
        <f t="shared" si="1"/>
        <v>1066</v>
      </c>
      <c r="H11" s="5">
        <f t="shared" si="1"/>
        <v>979</v>
      </c>
      <c r="I11" s="5">
        <f t="shared" si="1"/>
        <v>962.02</v>
      </c>
    </row>
    <row r="12" spans="1:9" x14ac:dyDescent="0.25">
      <c r="A12" s="83" t="s">
        <v>12</v>
      </c>
      <c r="B12" s="83"/>
      <c r="C12" s="83"/>
      <c r="D12" s="83"/>
      <c r="E12" s="4">
        <f>SUM(E13:E22)</f>
        <v>2818.02</v>
      </c>
      <c r="F12" s="4">
        <f>SUM(F13:F22)</f>
        <v>733</v>
      </c>
      <c r="G12" s="4">
        <f t="shared" ref="G12:I12" si="2">SUM(G13:G22)</f>
        <v>733</v>
      </c>
      <c r="H12" s="4">
        <f t="shared" si="2"/>
        <v>675</v>
      </c>
      <c r="I12" s="4">
        <f t="shared" si="2"/>
        <v>677.02</v>
      </c>
    </row>
    <row r="13" spans="1:9" x14ac:dyDescent="0.25">
      <c r="A13" s="81" t="s">
        <v>13</v>
      </c>
      <c r="B13" s="81"/>
      <c r="C13" s="81"/>
      <c r="D13" s="81"/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25">
      <c r="A14" s="76" t="s">
        <v>14</v>
      </c>
      <c r="B14" s="76"/>
      <c r="C14" s="76"/>
      <c r="D14" s="76"/>
      <c r="E14" s="4">
        <f t="shared" ref="E14:E21" si="3">SUM(F14:I14)</f>
        <v>396</v>
      </c>
      <c r="F14" s="4">
        <v>103</v>
      </c>
      <c r="G14" s="4">
        <v>103</v>
      </c>
      <c r="H14" s="4">
        <v>95</v>
      </c>
      <c r="I14" s="4">
        <v>95</v>
      </c>
    </row>
    <row r="15" spans="1:9" x14ac:dyDescent="0.25">
      <c r="A15" s="84" t="s">
        <v>15</v>
      </c>
      <c r="B15" s="84"/>
      <c r="C15" s="84"/>
      <c r="D15" s="84"/>
      <c r="E15" s="4">
        <f t="shared" si="3"/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5">
      <c r="A16" s="84" t="s">
        <v>16</v>
      </c>
      <c r="B16" s="84"/>
      <c r="C16" s="84"/>
      <c r="D16" s="84"/>
      <c r="E16" s="4">
        <f t="shared" si="3"/>
        <v>2066</v>
      </c>
      <c r="F16" s="4">
        <v>538</v>
      </c>
      <c r="G16" s="4">
        <v>538</v>
      </c>
      <c r="H16" s="4">
        <v>495</v>
      </c>
      <c r="I16" s="4">
        <v>495</v>
      </c>
    </row>
    <row r="17" spans="1:9" x14ac:dyDescent="0.25">
      <c r="A17" s="76" t="s">
        <v>17</v>
      </c>
      <c r="B17" s="76"/>
      <c r="C17" s="76"/>
      <c r="D17" s="76"/>
      <c r="E17" s="4">
        <f t="shared" si="3"/>
        <v>0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25">
      <c r="A18" s="76" t="s">
        <v>18</v>
      </c>
      <c r="B18" s="76"/>
      <c r="C18" s="76"/>
      <c r="D18" s="76"/>
      <c r="E18" s="4">
        <f t="shared" si="3"/>
        <v>0</v>
      </c>
      <c r="F18" s="4">
        <v>0</v>
      </c>
      <c r="G18" s="4">
        <v>0</v>
      </c>
      <c r="H18" s="4">
        <v>0</v>
      </c>
      <c r="I18" s="4">
        <v>0</v>
      </c>
    </row>
    <row r="19" spans="1:9" x14ac:dyDescent="0.25">
      <c r="A19" s="84" t="s">
        <v>19</v>
      </c>
      <c r="B19" s="84"/>
      <c r="C19" s="84"/>
      <c r="D19" s="84"/>
      <c r="E19" s="4">
        <f t="shared" si="3"/>
        <v>21.02</v>
      </c>
      <c r="F19" s="4">
        <v>5</v>
      </c>
      <c r="G19" s="4">
        <v>5</v>
      </c>
      <c r="H19" s="4">
        <v>5</v>
      </c>
      <c r="I19" s="4">
        <v>6.02</v>
      </c>
    </row>
    <row r="20" spans="1:9" x14ac:dyDescent="0.25">
      <c r="A20" s="84" t="s">
        <v>20</v>
      </c>
      <c r="B20" s="84"/>
      <c r="C20" s="84"/>
      <c r="D20" s="84"/>
      <c r="E20" s="4">
        <f t="shared" si="3"/>
        <v>35</v>
      </c>
      <c r="F20" s="4">
        <v>9</v>
      </c>
      <c r="G20" s="4">
        <v>9</v>
      </c>
      <c r="H20" s="4">
        <v>8</v>
      </c>
      <c r="I20" s="4">
        <v>9</v>
      </c>
    </row>
    <row r="21" spans="1:9" x14ac:dyDescent="0.25">
      <c r="A21" s="84" t="s">
        <v>21</v>
      </c>
      <c r="B21" s="84"/>
      <c r="C21" s="84"/>
      <c r="D21" s="84"/>
      <c r="E21" s="4">
        <f t="shared" si="3"/>
        <v>300</v>
      </c>
      <c r="F21" s="4">
        <v>78</v>
      </c>
      <c r="G21" s="4">
        <v>78</v>
      </c>
      <c r="H21" s="4">
        <v>72</v>
      </c>
      <c r="I21" s="4">
        <v>72</v>
      </c>
    </row>
    <row r="22" spans="1:9" x14ac:dyDescent="0.25">
      <c r="A22" s="84" t="s">
        <v>22</v>
      </c>
      <c r="B22" s="84"/>
      <c r="C22" s="84"/>
      <c r="D22" s="84"/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9" x14ac:dyDescent="0.25">
      <c r="A23" s="83" t="s">
        <v>23</v>
      </c>
      <c r="B23" s="83"/>
      <c r="C23" s="83"/>
      <c r="D23" s="83"/>
      <c r="E23" s="4">
        <f>E24+E25+E26</f>
        <v>1259</v>
      </c>
      <c r="F23" s="4">
        <f t="shared" ref="F23:I23" si="4">F24+F25+F26</f>
        <v>337</v>
      </c>
      <c r="G23" s="4">
        <f t="shared" si="4"/>
        <v>333</v>
      </c>
      <c r="H23" s="4">
        <f t="shared" si="4"/>
        <v>304</v>
      </c>
      <c r="I23" s="4">
        <f t="shared" si="4"/>
        <v>285</v>
      </c>
    </row>
    <row r="24" spans="1:9" x14ac:dyDescent="0.25">
      <c r="A24" s="81" t="s">
        <v>24</v>
      </c>
      <c r="B24" s="81"/>
      <c r="C24" s="81"/>
      <c r="D24" s="81"/>
      <c r="E24" s="4">
        <f>SUM(F24:I24)</f>
        <v>1259</v>
      </c>
      <c r="F24" s="4">
        <v>337</v>
      </c>
      <c r="G24" s="4">
        <v>333</v>
      </c>
      <c r="H24" s="4">
        <v>304</v>
      </c>
      <c r="I24" s="4">
        <v>285</v>
      </c>
    </row>
    <row r="25" spans="1:9" x14ac:dyDescent="0.25">
      <c r="A25" s="81" t="s">
        <v>25</v>
      </c>
      <c r="B25" s="81"/>
      <c r="C25" s="81"/>
      <c r="D25" s="81"/>
      <c r="E25" s="4">
        <f>SUM(F25:I25)</f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81" t="s">
        <v>26</v>
      </c>
      <c r="B26" s="81"/>
      <c r="C26" s="81"/>
      <c r="D26" s="81"/>
      <c r="E26" s="4">
        <f>SUM(F26:I26)</f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80" t="s">
        <v>27</v>
      </c>
      <c r="B27" s="80"/>
      <c r="C27" s="80"/>
      <c r="D27" s="80"/>
      <c r="E27" s="5">
        <f>E28+E29+E33</f>
        <v>30385</v>
      </c>
      <c r="F27" s="5">
        <f>F28+F29+F33</f>
        <v>3379</v>
      </c>
      <c r="G27" s="5">
        <f t="shared" ref="G27:I27" si="5">G28+G29+G33</f>
        <v>3651</v>
      </c>
      <c r="H27" s="5">
        <f t="shared" si="5"/>
        <v>11742</v>
      </c>
      <c r="I27" s="5">
        <f t="shared" si="5"/>
        <v>11613</v>
      </c>
    </row>
    <row r="28" spans="1:9" x14ac:dyDescent="0.25">
      <c r="A28" s="85" t="s">
        <v>28</v>
      </c>
      <c r="B28" s="85"/>
      <c r="C28" s="85"/>
      <c r="D28" s="85"/>
      <c r="E28" s="4">
        <f>SUM(F28:I28)</f>
        <v>465</v>
      </c>
      <c r="F28" s="4">
        <v>95</v>
      </c>
      <c r="G28" s="4">
        <v>80</v>
      </c>
      <c r="H28" s="4">
        <v>210</v>
      </c>
      <c r="I28" s="4">
        <v>80</v>
      </c>
    </row>
    <row r="29" spans="1:9" x14ac:dyDescent="0.25">
      <c r="A29" s="85" t="s">
        <v>29</v>
      </c>
      <c r="B29" s="85"/>
      <c r="C29" s="85"/>
      <c r="D29" s="85"/>
      <c r="E29" s="4">
        <f>SUM(F29:I29)</f>
        <v>29425</v>
      </c>
      <c r="F29" s="4">
        <v>2789</v>
      </c>
      <c r="G29" s="4">
        <v>3571</v>
      </c>
      <c r="H29" s="4">
        <v>11532</v>
      </c>
      <c r="I29" s="4">
        <v>11533</v>
      </c>
    </row>
    <row r="30" spans="1:9" x14ac:dyDescent="0.25">
      <c r="A30" s="22"/>
      <c r="B30" s="23"/>
      <c r="C30" s="23"/>
      <c r="D30" s="24"/>
      <c r="E30" s="4">
        <v>0</v>
      </c>
      <c r="F30" s="4"/>
      <c r="G30" s="4"/>
      <c r="H30" s="4"/>
      <c r="I30" s="4"/>
    </row>
    <row r="31" spans="1:9" x14ac:dyDescent="0.25">
      <c r="A31" s="22"/>
      <c r="B31" s="23"/>
      <c r="C31" s="23"/>
      <c r="D31" s="24"/>
      <c r="E31" s="4">
        <v>0</v>
      </c>
      <c r="F31" s="4"/>
      <c r="G31" s="4"/>
      <c r="H31" s="4"/>
      <c r="I31" s="4"/>
    </row>
    <row r="32" spans="1:9" x14ac:dyDescent="0.25">
      <c r="A32" s="22"/>
      <c r="B32" s="23"/>
      <c r="C32" s="23"/>
      <c r="D32" s="24"/>
      <c r="E32" s="4">
        <v>0</v>
      </c>
      <c r="F32" s="4"/>
      <c r="G32" s="4"/>
      <c r="H32" s="4"/>
      <c r="I32" s="4"/>
    </row>
    <row r="33" spans="1:9" ht="17.25" customHeight="1" x14ac:dyDescent="0.25">
      <c r="A33" s="86" t="s">
        <v>82</v>
      </c>
      <c r="B33" s="87"/>
      <c r="C33" s="87"/>
      <c r="D33" s="88"/>
      <c r="E33" s="4">
        <f>SUM(F33:I33)</f>
        <v>495</v>
      </c>
      <c r="F33" s="4">
        <v>495</v>
      </c>
      <c r="G33" s="4"/>
      <c r="H33" s="4"/>
      <c r="I33" s="4">
        <v>0</v>
      </c>
    </row>
    <row r="34" spans="1:9" x14ac:dyDescent="0.25">
      <c r="A34" s="79" t="s">
        <v>30</v>
      </c>
      <c r="B34" s="79"/>
      <c r="C34" s="79"/>
      <c r="D34" s="79"/>
      <c r="E34" s="3">
        <f>E35+E41+E42+E47+E51+E55+E65+E71+E76+E80+E84+E87+E90+E95</f>
        <v>48729.020000000004</v>
      </c>
      <c r="F34" s="3">
        <f>F35+F41+F42+F47+F51+F55+F65+F71+F76+F80+F84+F87+F90+F95</f>
        <v>14713</v>
      </c>
      <c r="G34" s="3">
        <f>G35+G41+G42+G47+G51+G55+G65+G71+G76+G80+G84+G87+G90+G95</f>
        <v>6092</v>
      </c>
      <c r="H34" s="3">
        <f>H35+H41+H42+H47+H51+H55+H65+H71+H76+H80+H84+H87+H90+H95</f>
        <v>14095</v>
      </c>
      <c r="I34" s="3">
        <f>I35+I41+I42+I47+I51+I55+I65+I71+I76+I80+I84+I87+I90+I95</f>
        <v>13829.02</v>
      </c>
    </row>
    <row r="35" spans="1:9" x14ac:dyDescent="0.25">
      <c r="A35" s="80" t="s">
        <v>31</v>
      </c>
      <c r="B35" s="80"/>
      <c r="C35" s="80"/>
      <c r="D35" s="80"/>
      <c r="E35" s="6">
        <f>SUM(E36:E40)</f>
        <v>3268</v>
      </c>
      <c r="F35" s="6">
        <f>SUM(F36:F40)</f>
        <v>918</v>
      </c>
      <c r="G35" s="6">
        <f>SUM(G36:G40)</f>
        <v>806</v>
      </c>
      <c r="H35" s="6">
        <f>SUM(H36:H40)</f>
        <v>780.5</v>
      </c>
      <c r="I35" s="6">
        <f>SUM(I36:I40)</f>
        <v>763.5</v>
      </c>
    </row>
    <row r="36" spans="1:9" x14ac:dyDescent="0.25">
      <c r="A36" s="89" t="s">
        <v>32</v>
      </c>
      <c r="B36" s="89"/>
      <c r="C36" s="89"/>
      <c r="D36" s="89"/>
      <c r="E36" s="4">
        <f t="shared" ref="E36:E46" si="6">SUM(F36:I36)</f>
        <v>2024</v>
      </c>
      <c r="F36" s="4">
        <v>485</v>
      </c>
      <c r="G36" s="4">
        <v>537</v>
      </c>
      <c r="H36" s="4">
        <v>501</v>
      </c>
      <c r="I36" s="4">
        <v>501</v>
      </c>
    </row>
    <row r="37" spans="1:9" x14ac:dyDescent="0.25">
      <c r="A37" s="81" t="s">
        <v>33</v>
      </c>
      <c r="B37" s="81"/>
      <c r="C37" s="81"/>
      <c r="D37" s="81"/>
      <c r="E37" s="4">
        <f t="shared" si="6"/>
        <v>1052</v>
      </c>
      <c r="F37" s="4">
        <v>268</v>
      </c>
      <c r="G37" s="4">
        <v>260</v>
      </c>
      <c r="H37" s="4">
        <v>270.5</v>
      </c>
      <c r="I37" s="4">
        <v>253.5</v>
      </c>
    </row>
    <row r="38" spans="1:9" x14ac:dyDescent="0.25">
      <c r="A38" s="81" t="s">
        <v>34</v>
      </c>
      <c r="B38" s="81"/>
      <c r="C38" s="81"/>
      <c r="D38" s="81"/>
      <c r="E38" s="4">
        <f t="shared" si="6"/>
        <v>37</v>
      </c>
      <c r="F38" s="4">
        <v>10</v>
      </c>
      <c r="G38" s="4">
        <v>9</v>
      </c>
      <c r="H38" s="4">
        <v>9</v>
      </c>
      <c r="I38" s="4">
        <v>9</v>
      </c>
    </row>
    <row r="39" spans="1:9" x14ac:dyDescent="0.25">
      <c r="A39" s="81" t="s">
        <v>35</v>
      </c>
      <c r="B39" s="81"/>
      <c r="C39" s="81"/>
      <c r="D39" s="81"/>
      <c r="E39" s="4">
        <f t="shared" si="6"/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25">
      <c r="A40" s="81" t="s">
        <v>36</v>
      </c>
      <c r="B40" s="81"/>
      <c r="C40" s="81"/>
      <c r="D40" s="81"/>
      <c r="E40" s="4">
        <f t="shared" si="6"/>
        <v>155</v>
      </c>
      <c r="F40" s="4">
        <v>155</v>
      </c>
      <c r="G40" s="4">
        <v>0</v>
      </c>
      <c r="H40" s="4">
        <v>0</v>
      </c>
      <c r="I40" s="4">
        <v>0</v>
      </c>
    </row>
    <row r="41" spans="1:9" x14ac:dyDescent="0.25">
      <c r="A41" s="80" t="s">
        <v>37</v>
      </c>
      <c r="B41" s="80"/>
      <c r="C41" s="80"/>
      <c r="D41" s="80"/>
      <c r="E41" s="6">
        <f t="shared" si="6"/>
        <v>5</v>
      </c>
      <c r="F41" s="6">
        <v>5</v>
      </c>
      <c r="G41" s="6">
        <v>0</v>
      </c>
      <c r="H41" s="6">
        <v>0</v>
      </c>
      <c r="I41" s="6">
        <v>0</v>
      </c>
    </row>
    <row r="42" spans="1:9" x14ac:dyDescent="0.25">
      <c r="A42" s="80" t="s">
        <v>38</v>
      </c>
      <c r="B42" s="80"/>
      <c r="C42" s="80"/>
      <c r="D42" s="80"/>
      <c r="E42" s="6">
        <f t="shared" si="6"/>
        <v>0</v>
      </c>
      <c r="F42" s="6">
        <f>F43+F44+F45+F46</f>
        <v>0</v>
      </c>
      <c r="G42" s="6">
        <f>G43+G44+G45+G46</f>
        <v>0</v>
      </c>
      <c r="H42" s="6">
        <f>H43+H44+H45+H46</f>
        <v>0</v>
      </c>
      <c r="I42" s="6">
        <f>I43+I44+I45+I46</f>
        <v>0</v>
      </c>
    </row>
    <row r="43" spans="1:9" x14ac:dyDescent="0.25">
      <c r="A43" s="81" t="s">
        <v>32</v>
      </c>
      <c r="B43" s="81"/>
      <c r="C43" s="81"/>
      <c r="D43" s="81"/>
      <c r="E43" s="4">
        <f t="shared" si="6"/>
        <v>0</v>
      </c>
      <c r="F43" s="4">
        <v>0</v>
      </c>
      <c r="G43" s="4">
        <v>0</v>
      </c>
      <c r="H43" s="4">
        <v>0</v>
      </c>
      <c r="I43" s="4">
        <v>0</v>
      </c>
    </row>
    <row r="44" spans="1:9" x14ac:dyDescent="0.25">
      <c r="A44" s="81" t="s">
        <v>33</v>
      </c>
      <c r="B44" s="81"/>
      <c r="C44" s="81"/>
      <c r="D44" s="81"/>
      <c r="E44" s="4">
        <f t="shared" si="6"/>
        <v>0</v>
      </c>
      <c r="F44" s="4">
        <v>0</v>
      </c>
      <c r="G44" s="4">
        <v>0</v>
      </c>
      <c r="H44" s="4">
        <v>0</v>
      </c>
      <c r="I44" s="4">
        <v>0</v>
      </c>
    </row>
    <row r="45" spans="1:9" x14ac:dyDescent="0.25">
      <c r="A45" s="81" t="s">
        <v>34</v>
      </c>
      <c r="B45" s="81"/>
      <c r="C45" s="81"/>
      <c r="D45" s="81"/>
      <c r="E45" s="4">
        <f t="shared" si="6"/>
        <v>0</v>
      </c>
      <c r="F45" s="4">
        <v>0</v>
      </c>
      <c r="G45" s="4">
        <v>0</v>
      </c>
      <c r="H45" s="4">
        <v>0</v>
      </c>
      <c r="I45" s="4">
        <v>0</v>
      </c>
    </row>
    <row r="46" spans="1:9" x14ac:dyDescent="0.25">
      <c r="A46" s="81" t="s">
        <v>36</v>
      </c>
      <c r="B46" s="81"/>
      <c r="C46" s="81"/>
      <c r="D46" s="81"/>
      <c r="E46" s="4">
        <f t="shared" si="6"/>
        <v>0</v>
      </c>
      <c r="F46" s="4">
        <v>0</v>
      </c>
      <c r="G46" s="4">
        <v>0</v>
      </c>
      <c r="H46" s="4">
        <v>0</v>
      </c>
      <c r="I46" s="4">
        <v>0</v>
      </c>
    </row>
    <row r="47" spans="1:9" x14ac:dyDescent="0.25">
      <c r="A47" s="80" t="s">
        <v>39</v>
      </c>
      <c r="B47" s="80"/>
      <c r="C47" s="80"/>
      <c r="D47" s="80"/>
      <c r="E47" s="6">
        <f>SUM(F47:I47)</f>
        <v>0</v>
      </c>
      <c r="F47" s="6">
        <f>F48+F49+F50</f>
        <v>0</v>
      </c>
      <c r="G47" s="6">
        <f>G48+G49+G50</f>
        <v>0</v>
      </c>
      <c r="H47" s="6">
        <f>H48+H49+H50</f>
        <v>0</v>
      </c>
      <c r="I47" s="6">
        <f>I48+I49+I50</f>
        <v>0</v>
      </c>
    </row>
    <row r="48" spans="1:9" x14ac:dyDescent="0.25">
      <c r="A48" s="81" t="s">
        <v>40</v>
      </c>
      <c r="B48" s="81"/>
      <c r="C48" s="81"/>
      <c r="D48" s="81"/>
      <c r="E48" s="4">
        <f>SUM(F48:I48)</f>
        <v>0</v>
      </c>
      <c r="F48" s="4">
        <v>0</v>
      </c>
      <c r="G48" s="4">
        <v>0</v>
      </c>
      <c r="H48" s="4">
        <v>0</v>
      </c>
      <c r="I48" s="4">
        <v>0</v>
      </c>
    </row>
    <row r="49" spans="1:11" x14ac:dyDescent="0.25">
      <c r="A49" s="81" t="s">
        <v>41</v>
      </c>
      <c r="B49" s="81"/>
      <c r="C49" s="81"/>
      <c r="D49" s="81"/>
      <c r="E49" s="4">
        <f>SUM(F49:I49)</f>
        <v>0</v>
      </c>
      <c r="F49" s="4">
        <v>0</v>
      </c>
      <c r="G49" s="4">
        <v>0</v>
      </c>
      <c r="H49" s="4">
        <v>0</v>
      </c>
      <c r="I49" s="4">
        <v>0</v>
      </c>
    </row>
    <row r="50" spans="1:11" x14ac:dyDescent="0.25">
      <c r="A50" s="81" t="s">
        <v>42</v>
      </c>
      <c r="B50" s="81"/>
      <c r="C50" s="81"/>
      <c r="D50" s="81"/>
      <c r="E50" s="4">
        <f>SUM(F50:I50)</f>
        <v>0</v>
      </c>
      <c r="F50" s="4">
        <v>0</v>
      </c>
      <c r="G50" s="4">
        <v>0</v>
      </c>
      <c r="H50" s="4">
        <v>0</v>
      </c>
      <c r="I50" s="4">
        <v>0</v>
      </c>
    </row>
    <row r="51" spans="1:11" ht="24" customHeight="1" x14ac:dyDescent="0.25">
      <c r="A51" s="90" t="s">
        <v>43</v>
      </c>
      <c r="B51" s="91"/>
      <c r="C51" s="91"/>
      <c r="D51" s="92"/>
      <c r="E51" s="6">
        <f>SUM(E52:E54)</f>
        <v>545.6</v>
      </c>
      <c r="F51" s="6">
        <f>F52+F53+F54</f>
        <v>134</v>
      </c>
      <c r="G51" s="6">
        <f>G52+G53+G54</f>
        <v>153.6</v>
      </c>
      <c r="H51" s="6">
        <f>H52+H53+H54</f>
        <v>128</v>
      </c>
      <c r="I51" s="6">
        <f>I52+I53+I54</f>
        <v>130</v>
      </c>
    </row>
    <row r="52" spans="1:11" x14ac:dyDescent="0.25">
      <c r="A52" s="81" t="s">
        <v>32</v>
      </c>
      <c r="B52" s="81"/>
      <c r="C52" s="81"/>
      <c r="D52" s="81"/>
      <c r="E52" s="4">
        <f>SUM(F52:I52)</f>
        <v>478.6</v>
      </c>
      <c r="F52" s="4">
        <v>117</v>
      </c>
      <c r="G52" s="4">
        <v>128.6</v>
      </c>
      <c r="H52" s="4">
        <v>117</v>
      </c>
      <c r="I52" s="4">
        <v>116</v>
      </c>
    </row>
    <row r="53" spans="1:11" x14ac:dyDescent="0.25">
      <c r="A53" s="81" t="s">
        <v>33</v>
      </c>
      <c r="B53" s="81"/>
      <c r="C53" s="81"/>
      <c r="D53" s="81"/>
      <c r="E53" s="4">
        <f>SUM(F53:I53)</f>
        <v>54</v>
      </c>
      <c r="F53" s="4">
        <v>13</v>
      </c>
      <c r="G53" s="4">
        <v>22</v>
      </c>
      <c r="H53" s="4">
        <v>8</v>
      </c>
      <c r="I53" s="4">
        <v>11</v>
      </c>
    </row>
    <row r="54" spans="1:11" x14ac:dyDescent="0.25">
      <c r="A54" s="81" t="s">
        <v>44</v>
      </c>
      <c r="B54" s="81"/>
      <c r="C54" s="81"/>
      <c r="D54" s="81"/>
      <c r="E54" s="4">
        <f>SUM(F54:I54)</f>
        <v>13</v>
      </c>
      <c r="F54" s="4">
        <v>4</v>
      </c>
      <c r="G54" s="4">
        <v>3</v>
      </c>
      <c r="H54" s="4">
        <v>3</v>
      </c>
      <c r="I54" s="4">
        <v>3</v>
      </c>
    </row>
    <row r="55" spans="1:11" x14ac:dyDescent="0.25">
      <c r="A55" s="80" t="s">
        <v>45</v>
      </c>
      <c r="B55" s="80"/>
      <c r="C55" s="80"/>
      <c r="D55" s="80"/>
      <c r="E55" s="6">
        <f>SUM(F55:I55)</f>
        <v>1319.92</v>
      </c>
      <c r="F55" s="6">
        <f>SUM(F56:F64)</f>
        <v>440</v>
      </c>
      <c r="G55" s="6">
        <f>SUM(G56:G64)</f>
        <v>247.9</v>
      </c>
      <c r="H55" s="6">
        <f>SUM(H56:H64)</f>
        <v>410.5</v>
      </c>
      <c r="I55" s="6">
        <f>SUM(I56:I64)</f>
        <v>221.52</v>
      </c>
    </row>
    <row r="56" spans="1:11" x14ac:dyDescent="0.25">
      <c r="A56" s="81" t="s">
        <v>46</v>
      </c>
      <c r="B56" s="81"/>
      <c r="C56" s="81"/>
      <c r="D56" s="81"/>
      <c r="E56" s="8">
        <f t="shared" ref="E56:E102" si="7">SUM(F56:I56)</f>
        <v>0</v>
      </c>
      <c r="F56" s="8">
        <v>0</v>
      </c>
      <c r="G56" s="8">
        <v>0</v>
      </c>
      <c r="H56" s="8">
        <v>0</v>
      </c>
      <c r="I56" s="8">
        <v>0</v>
      </c>
    </row>
    <row r="57" spans="1:11" x14ac:dyDescent="0.25">
      <c r="A57" s="81" t="s">
        <v>47</v>
      </c>
      <c r="B57" s="81"/>
      <c r="C57" s="81"/>
      <c r="D57" s="81"/>
      <c r="E57" s="8">
        <f t="shared" si="7"/>
        <v>86</v>
      </c>
      <c r="F57" s="8">
        <v>27</v>
      </c>
      <c r="G57" s="8">
        <v>27</v>
      </c>
      <c r="H57" s="8">
        <v>5</v>
      </c>
      <c r="I57" s="8">
        <v>27</v>
      </c>
    </row>
    <row r="58" spans="1:11" x14ac:dyDescent="0.25">
      <c r="A58" s="81" t="s">
        <v>48</v>
      </c>
      <c r="B58" s="81"/>
      <c r="C58" s="81"/>
      <c r="D58" s="81"/>
      <c r="E58" s="4">
        <f t="shared" si="7"/>
        <v>431.9</v>
      </c>
      <c r="F58" s="4">
        <v>168</v>
      </c>
      <c r="G58" s="4">
        <v>25.9</v>
      </c>
      <c r="H58" s="4">
        <v>225.5</v>
      </c>
      <c r="I58" s="4">
        <v>12.5</v>
      </c>
      <c r="J58" s="9"/>
    </row>
    <row r="59" spans="1:11" x14ac:dyDescent="0.25">
      <c r="A59" s="81" t="s">
        <v>49</v>
      </c>
      <c r="B59" s="81"/>
      <c r="C59" s="81"/>
      <c r="D59" s="81"/>
      <c r="E59" s="8">
        <f t="shared" si="7"/>
        <v>396</v>
      </c>
      <c r="F59" s="8">
        <v>103</v>
      </c>
      <c r="G59" s="8">
        <v>103</v>
      </c>
      <c r="H59" s="8">
        <v>95</v>
      </c>
      <c r="I59" s="8">
        <v>95</v>
      </c>
    </row>
    <row r="60" spans="1:11" x14ac:dyDescent="0.25">
      <c r="A60" s="81" t="s">
        <v>50</v>
      </c>
      <c r="B60" s="81"/>
      <c r="C60" s="81"/>
      <c r="D60" s="81"/>
      <c r="E60" s="8">
        <f t="shared" si="7"/>
        <v>35</v>
      </c>
      <c r="F60" s="8">
        <v>9</v>
      </c>
      <c r="G60" s="8">
        <v>9</v>
      </c>
      <c r="H60" s="8">
        <v>8</v>
      </c>
      <c r="I60" s="8">
        <v>9</v>
      </c>
    </row>
    <row r="61" spans="1:11" x14ac:dyDescent="0.25">
      <c r="A61" s="81" t="s">
        <v>51</v>
      </c>
      <c r="B61" s="81"/>
      <c r="C61" s="81"/>
      <c r="D61" s="81"/>
      <c r="E61" s="4">
        <f t="shared" si="7"/>
        <v>21.02</v>
      </c>
      <c r="F61" s="4">
        <v>5</v>
      </c>
      <c r="G61" s="4">
        <v>5</v>
      </c>
      <c r="H61" s="4">
        <v>5</v>
      </c>
      <c r="I61" s="4">
        <v>6.02</v>
      </c>
    </row>
    <row r="62" spans="1:11" x14ac:dyDescent="0.25">
      <c r="A62" s="81" t="s">
        <v>52</v>
      </c>
      <c r="B62" s="81"/>
      <c r="C62" s="81"/>
      <c r="D62" s="81"/>
      <c r="E62" s="8">
        <f t="shared" si="7"/>
        <v>300</v>
      </c>
      <c r="F62" s="8">
        <v>78</v>
      </c>
      <c r="G62" s="8">
        <v>78</v>
      </c>
      <c r="H62" s="8">
        <v>72</v>
      </c>
      <c r="I62" s="8">
        <v>72</v>
      </c>
    </row>
    <row r="63" spans="1:11" x14ac:dyDescent="0.25">
      <c r="A63" s="81" t="s">
        <v>53</v>
      </c>
      <c r="B63" s="81"/>
      <c r="C63" s="81"/>
      <c r="D63" s="81"/>
      <c r="E63" s="4">
        <f t="shared" si="7"/>
        <v>0</v>
      </c>
      <c r="F63" s="4">
        <v>0</v>
      </c>
      <c r="G63" s="4">
        <v>0</v>
      </c>
      <c r="H63" s="4">
        <v>0</v>
      </c>
      <c r="I63" s="4">
        <v>0</v>
      </c>
    </row>
    <row r="64" spans="1:11" x14ac:dyDescent="0.25">
      <c r="A64" s="81" t="s">
        <v>54</v>
      </c>
      <c r="B64" s="81"/>
      <c r="C64" s="81"/>
      <c r="D64" s="81"/>
      <c r="E64" s="4">
        <f t="shared" si="7"/>
        <v>50</v>
      </c>
      <c r="F64" s="4">
        <v>50</v>
      </c>
      <c r="G64" s="4">
        <v>0</v>
      </c>
      <c r="H64" s="4">
        <v>0</v>
      </c>
      <c r="I64" s="4">
        <v>0</v>
      </c>
      <c r="J64" s="10"/>
      <c r="K64" s="11"/>
    </row>
    <row r="65" spans="1:9" x14ac:dyDescent="0.25">
      <c r="A65" s="80" t="s">
        <v>55</v>
      </c>
      <c r="B65" s="80"/>
      <c r="C65" s="80"/>
      <c r="D65" s="80"/>
      <c r="E65" s="6">
        <f>SUM(F65:I65)</f>
        <v>1265.5</v>
      </c>
      <c r="F65" s="6">
        <f>SUM(F66:F70)</f>
        <v>1152</v>
      </c>
      <c r="G65" s="6">
        <f>SUM(G66:G70)</f>
        <v>48.5</v>
      </c>
      <c r="H65" s="6">
        <f>SUM(H66:H70)</f>
        <v>41</v>
      </c>
      <c r="I65" s="6">
        <f>SUM(I66:I70)</f>
        <v>24</v>
      </c>
    </row>
    <row r="66" spans="1:9" x14ac:dyDescent="0.25">
      <c r="A66" s="81" t="s">
        <v>32</v>
      </c>
      <c r="B66" s="81"/>
      <c r="C66" s="81"/>
      <c r="D66" s="81"/>
      <c r="E66" s="4">
        <f t="shared" si="7"/>
        <v>59.5</v>
      </c>
      <c r="F66" s="4">
        <v>16</v>
      </c>
      <c r="G66" s="4">
        <v>15.5</v>
      </c>
      <c r="H66" s="4">
        <v>14</v>
      </c>
      <c r="I66" s="4">
        <v>14</v>
      </c>
    </row>
    <row r="67" spans="1:9" x14ac:dyDescent="0.25">
      <c r="A67" s="81" t="s">
        <v>33</v>
      </c>
      <c r="B67" s="81"/>
      <c r="C67" s="81"/>
      <c r="D67" s="81"/>
      <c r="E67" s="4">
        <f t="shared" si="7"/>
        <v>112</v>
      </c>
      <c r="F67" s="4">
        <v>43</v>
      </c>
      <c r="G67" s="4">
        <v>33</v>
      </c>
      <c r="H67" s="4">
        <v>26</v>
      </c>
      <c r="I67" s="4">
        <v>10</v>
      </c>
    </row>
    <row r="68" spans="1:9" x14ac:dyDescent="0.25">
      <c r="A68" s="81" t="s">
        <v>79</v>
      </c>
      <c r="B68" s="81"/>
      <c r="C68" s="81"/>
      <c r="D68" s="81"/>
      <c r="E68" s="4">
        <f t="shared" ref="E68" si="8">SUM(F68:I68)</f>
        <v>2</v>
      </c>
      <c r="F68" s="4">
        <v>1</v>
      </c>
      <c r="G68" s="4">
        <v>0</v>
      </c>
      <c r="H68" s="4">
        <v>1</v>
      </c>
      <c r="I68" s="4">
        <v>0</v>
      </c>
    </row>
    <row r="69" spans="1:9" x14ac:dyDescent="0.25">
      <c r="A69" s="81" t="s">
        <v>80</v>
      </c>
      <c r="B69" s="81"/>
      <c r="C69" s="81"/>
      <c r="D69" s="81"/>
      <c r="E69" s="4">
        <f t="shared" si="7"/>
        <v>1017</v>
      </c>
      <c r="F69" s="4">
        <v>1017</v>
      </c>
      <c r="G69" s="4">
        <v>0</v>
      </c>
      <c r="H69" s="4">
        <v>0</v>
      </c>
      <c r="I69" s="4">
        <v>0</v>
      </c>
    </row>
    <row r="70" spans="1:9" x14ac:dyDescent="0.25">
      <c r="A70" s="81" t="s">
        <v>81</v>
      </c>
      <c r="B70" s="81"/>
      <c r="C70" s="81"/>
      <c r="D70" s="81"/>
      <c r="E70" s="4">
        <f t="shared" si="7"/>
        <v>75</v>
      </c>
      <c r="F70" s="4">
        <v>75</v>
      </c>
      <c r="G70" s="4">
        <v>0</v>
      </c>
      <c r="H70" s="4">
        <v>0</v>
      </c>
      <c r="I70" s="4">
        <v>0</v>
      </c>
    </row>
    <row r="71" spans="1:9" x14ac:dyDescent="0.25">
      <c r="A71" s="80" t="s">
        <v>56</v>
      </c>
      <c r="B71" s="80"/>
      <c r="C71" s="80"/>
      <c r="D71" s="80"/>
      <c r="E71" s="6">
        <f t="shared" si="7"/>
        <v>957</v>
      </c>
      <c r="F71" s="6">
        <f>SUM(F72:F75)</f>
        <v>369</v>
      </c>
      <c r="G71" s="6">
        <f>SUM(G72:G75)</f>
        <v>303</v>
      </c>
      <c r="H71" s="6">
        <f>SUM(H72:H75)</f>
        <v>175</v>
      </c>
      <c r="I71" s="6">
        <f>SUM(I72:I75)</f>
        <v>110</v>
      </c>
    </row>
    <row r="72" spans="1:9" x14ac:dyDescent="0.25">
      <c r="A72" s="89" t="s">
        <v>32</v>
      </c>
      <c r="B72" s="89"/>
      <c r="C72" s="89"/>
      <c r="D72" s="89"/>
      <c r="E72" s="4">
        <f t="shared" si="7"/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5">
      <c r="A73" s="81" t="s">
        <v>33</v>
      </c>
      <c r="B73" s="81"/>
      <c r="C73" s="81"/>
      <c r="D73" s="81"/>
      <c r="E73" s="4">
        <f t="shared" si="7"/>
        <v>582</v>
      </c>
      <c r="F73" s="4">
        <v>106</v>
      </c>
      <c r="G73" s="4">
        <v>266</v>
      </c>
      <c r="H73" s="4">
        <v>137</v>
      </c>
      <c r="I73" s="4">
        <v>73</v>
      </c>
    </row>
    <row r="74" spans="1:9" x14ac:dyDescent="0.25">
      <c r="A74" s="81" t="s">
        <v>44</v>
      </c>
      <c r="B74" s="81"/>
      <c r="C74" s="81"/>
      <c r="D74" s="81"/>
      <c r="E74" s="4">
        <f t="shared" si="7"/>
        <v>150</v>
      </c>
      <c r="F74" s="4">
        <v>38</v>
      </c>
      <c r="G74" s="4">
        <v>37</v>
      </c>
      <c r="H74" s="4">
        <v>38</v>
      </c>
      <c r="I74" s="4">
        <v>37</v>
      </c>
    </row>
    <row r="75" spans="1:9" x14ac:dyDescent="0.25">
      <c r="A75" s="81" t="s">
        <v>54</v>
      </c>
      <c r="B75" s="81"/>
      <c r="C75" s="81"/>
      <c r="D75" s="81"/>
      <c r="E75" s="4">
        <f t="shared" si="7"/>
        <v>225</v>
      </c>
      <c r="F75" s="4">
        <v>225</v>
      </c>
      <c r="G75" s="4">
        <v>0</v>
      </c>
      <c r="H75" s="4">
        <v>0</v>
      </c>
      <c r="I75" s="4">
        <v>0</v>
      </c>
    </row>
    <row r="76" spans="1:9" x14ac:dyDescent="0.25">
      <c r="A76" s="93" t="s">
        <v>57</v>
      </c>
      <c r="B76" s="93"/>
      <c r="C76" s="93"/>
      <c r="D76" s="93"/>
      <c r="E76" s="6">
        <f>SUM(F76:I76)</f>
        <v>2708</v>
      </c>
      <c r="F76" s="6">
        <f>SUM(F77:F79)</f>
        <v>620</v>
      </c>
      <c r="G76" s="6">
        <f>SUM(G77:G79)</f>
        <v>688</v>
      </c>
      <c r="H76" s="6">
        <f>SUM(H77:H79)</f>
        <v>765</v>
      </c>
      <c r="I76" s="6">
        <f>SUM(I77:I79)</f>
        <v>635</v>
      </c>
    </row>
    <row r="77" spans="1:9" x14ac:dyDescent="0.25">
      <c r="A77" s="81" t="s">
        <v>58</v>
      </c>
      <c r="B77" s="81"/>
      <c r="C77" s="81"/>
      <c r="D77" s="81"/>
      <c r="E77" s="4">
        <f t="shared" si="7"/>
        <v>1503</v>
      </c>
      <c r="F77" s="4">
        <v>351</v>
      </c>
      <c r="G77" s="4">
        <v>419</v>
      </c>
      <c r="H77" s="4">
        <v>367</v>
      </c>
      <c r="I77" s="4">
        <v>366</v>
      </c>
    </row>
    <row r="78" spans="1:9" x14ac:dyDescent="0.25">
      <c r="A78" s="81" t="s">
        <v>59</v>
      </c>
      <c r="B78" s="81"/>
      <c r="C78" s="81"/>
      <c r="D78" s="81"/>
      <c r="E78" s="4">
        <f t="shared" si="7"/>
        <v>1151</v>
      </c>
      <c r="F78" s="4">
        <v>256</v>
      </c>
      <c r="G78" s="4">
        <v>255</v>
      </c>
      <c r="H78" s="4">
        <v>385</v>
      </c>
      <c r="I78" s="4">
        <v>255</v>
      </c>
    </row>
    <row r="79" spans="1:9" x14ac:dyDescent="0.25">
      <c r="A79" s="94" t="s">
        <v>60</v>
      </c>
      <c r="B79" s="94"/>
      <c r="C79" s="94"/>
      <c r="D79" s="94"/>
      <c r="E79" s="4">
        <f t="shared" si="7"/>
        <v>54</v>
      </c>
      <c r="F79" s="4">
        <v>13</v>
      </c>
      <c r="G79" s="4">
        <v>14</v>
      </c>
      <c r="H79" s="4">
        <v>13</v>
      </c>
      <c r="I79" s="4">
        <v>14</v>
      </c>
    </row>
    <row r="80" spans="1:9" x14ac:dyDescent="0.25">
      <c r="A80" s="80" t="s">
        <v>61</v>
      </c>
      <c r="B80" s="80"/>
      <c r="C80" s="80"/>
      <c r="D80" s="80"/>
      <c r="E80" s="6">
        <f>SUM(F80:I80)</f>
        <v>6702</v>
      </c>
      <c r="F80" s="6">
        <f>SUM(F81:F83)</f>
        <v>3733</v>
      </c>
      <c r="G80" s="6">
        <f t="shared" ref="G80:I80" si="9">SUM(G81:G83)</f>
        <v>2839</v>
      </c>
      <c r="H80" s="6">
        <f t="shared" si="9"/>
        <v>45</v>
      </c>
      <c r="I80" s="6">
        <f t="shared" si="9"/>
        <v>85</v>
      </c>
    </row>
    <row r="81" spans="1:9" x14ac:dyDescent="0.25">
      <c r="A81" s="81" t="s">
        <v>33</v>
      </c>
      <c r="B81" s="81"/>
      <c r="C81" s="81"/>
      <c r="D81" s="81"/>
      <c r="E81" s="4">
        <f t="shared" si="7"/>
        <v>270</v>
      </c>
      <c r="F81" s="4">
        <v>90</v>
      </c>
      <c r="G81" s="4">
        <v>50</v>
      </c>
      <c r="H81" s="4">
        <v>45</v>
      </c>
      <c r="I81" s="4">
        <v>85</v>
      </c>
    </row>
    <row r="82" spans="1:9" x14ac:dyDescent="0.25">
      <c r="A82" s="81" t="s">
        <v>62</v>
      </c>
      <c r="B82" s="81"/>
      <c r="C82" s="81"/>
      <c r="D82" s="81"/>
      <c r="E82" s="4">
        <f t="shared" si="7"/>
        <v>6432</v>
      </c>
      <c r="F82" s="4">
        <v>3643</v>
      </c>
      <c r="G82" s="4">
        <v>2789</v>
      </c>
      <c r="H82" s="4">
        <v>0</v>
      </c>
      <c r="I82" s="4">
        <v>0</v>
      </c>
    </row>
    <row r="83" spans="1:9" x14ac:dyDescent="0.25">
      <c r="A83" s="81" t="s">
        <v>35</v>
      </c>
      <c r="B83" s="81"/>
      <c r="C83" s="81"/>
      <c r="D83" s="81"/>
      <c r="E83" s="4">
        <f t="shared" si="7"/>
        <v>0</v>
      </c>
      <c r="F83" s="4">
        <v>0</v>
      </c>
      <c r="G83" s="4">
        <v>0</v>
      </c>
      <c r="H83" s="4">
        <v>0</v>
      </c>
      <c r="I83" s="4">
        <v>0</v>
      </c>
    </row>
    <row r="84" spans="1:9" x14ac:dyDescent="0.25">
      <c r="A84" s="80" t="s">
        <v>63</v>
      </c>
      <c r="B84" s="80"/>
      <c r="C84" s="80"/>
      <c r="D84" s="80"/>
      <c r="E84" s="6">
        <f t="shared" si="7"/>
        <v>22173</v>
      </c>
      <c r="F84" s="6">
        <f>SUM(F85:F86)</f>
        <v>663</v>
      </c>
      <c r="G84" s="6">
        <f>SUM(G85:G86)</f>
        <v>10</v>
      </c>
      <c r="H84" s="6">
        <f>SUM(H85:H86)</f>
        <v>10750</v>
      </c>
      <c r="I84" s="6">
        <f>SUM(I85:I86)</f>
        <v>10750</v>
      </c>
    </row>
    <row r="85" spans="1:9" x14ac:dyDescent="0.25">
      <c r="A85" s="81" t="s">
        <v>33</v>
      </c>
      <c r="B85" s="81"/>
      <c r="C85" s="81"/>
      <c r="D85" s="81"/>
      <c r="E85" s="4">
        <f t="shared" si="7"/>
        <v>15</v>
      </c>
      <c r="F85" s="4">
        <v>5</v>
      </c>
      <c r="G85" s="4">
        <v>10</v>
      </c>
      <c r="H85" s="4">
        <v>0</v>
      </c>
      <c r="I85" s="4">
        <v>0</v>
      </c>
    </row>
    <row r="86" spans="1:9" x14ac:dyDescent="0.25">
      <c r="A86" s="81" t="s">
        <v>54</v>
      </c>
      <c r="B86" s="81"/>
      <c r="C86" s="81"/>
      <c r="D86" s="81"/>
      <c r="E86" s="4">
        <f t="shared" si="7"/>
        <v>22158</v>
      </c>
      <c r="F86" s="4">
        <v>658</v>
      </c>
      <c r="G86" s="4">
        <v>0</v>
      </c>
      <c r="H86" s="4">
        <v>10750</v>
      </c>
      <c r="I86" s="4">
        <v>10750</v>
      </c>
    </row>
    <row r="87" spans="1:9" x14ac:dyDescent="0.25">
      <c r="A87" s="80" t="s">
        <v>64</v>
      </c>
      <c r="B87" s="80"/>
      <c r="C87" s="80"/>
      <c r="D87" s="80"/>
      <c r="E87" s="6">
        <f t="shared" si="7"/>
        <v>0</v>
      </c>
      <c r="F87" s="6">
        <f>SUM(F88:F89)</f>
        <v>0</v>
      </c>
      <c r="G87" s="6">
        <f>SUM(G88:G89)</f>
        <v>0</v>
      </c>
      <c r="H87" s="6">
        <f>SUM(H88:H89)</f>
        <v>0</v>
      </c>
      <c r="I87" s="6">
        <f>SUM(I88:I89)</f>
        <v>0</v>
      </c>
    </row>
    <row r="88" spans="1:9" x14ac:dyDescent="0.25">
      <c r="A88" s="81" t="s">
        <v>33</v>
      </c>
      <c r="B88" s="81"/>
      <c r="C88" s="81"/>
      <c r="D88" s="81"/>
      <c r="E88" s="4">
        <f t="shared" si="7"/>
        <v>0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25">
      <c r="A89" s="81" t="s">
        <v>54</v>
      </c>
      <c r="B89" s="81"/>
      <c r="C89" s="81"/>
      <c r="D89" s="81"/>
      <c r="E89" s="4">
        <f t="shared" si="7"/>
        <v>0</v>
      </c>
      <c r="F89" s="4">
        <v>0</v>
      </c>
      <c r="G89" s="4">
        <v>0</v>
      </c>
      <c r="H89" s="4">
        <v>0</v>
      </c>
      <c r="I89" s="4">
        <v>0</v>
      </c>
    </row>
    <row r="90" spans="1:9" x14ac:dyDescent="0.25">
      <c r="A90" s="80" t="s">
        <v>65</v>
      </c>
      <c r="B90" s="80"/>
      <c r="C90" s="80"/>
      <c r="D90" s="80"/>
      <c r="E90" s="6">
        <f>SUM(F90:I90)</f>
        <v>9369.75</v>
      </c>
      <c r="F90" s="6">
        <f>SUM(F91:F94)</f>
        <v>6561</v>
      </c>
      <c r="G90" s="6">
        <f>SUM(G91:G94)</f>
        <v>880.75</v>
      </c>
      <c r="H90" s="6">
        <f>SUM(H91:H94)</f>
        <v>892</v>
      </c>
      <c r="I90" s="6">
        <f>SUM(I91:I94)</f>
        <v>1036</v>
      </c>
    </row>
    <row r="91" spans="1:9" x14ac:dyDescent="0.25">
      <c r="A91" s="81" t="s">
        <v>66</v>
      </c>
      <c r="B91" s="81"/>
      <c r="C91" s="81"/>
      <c r="D91" s="81"/>
      <c r="E91" s="4">
        <f t="shared" si="7"/>
        <v>0</v>
      </c>
      <c r="F91" s="4">
        <v>0</v>
      </c>
      <c r="G91" s="4">
        <v>0</v>
      </c>
      <c r="H91" s="4">
        <v>0</v>
      </c>
      <c r="I91" s="4">
        <v>0</v>
      </c>
    </row>
    <row r="92" spans="1:9" x14ac:dyDescent="0.25">
      <c r="A92" s="81" t="s">
        <v>67</v>
      </c>
      <c r="B92" s="81"/>
      <c r="C92" s="81"/>
      <c r="D92" s="81"/>
      <c r="E92" s="4">
        <f t="shared" si="7"/>
        <v>699.75</v>
      </c>
      <c r="F92" s="4">
        <v>238</v>
      </c>
      <c r="G92" s="4">
        <v>98.75</v>
      </c>
      <c r="H92" s="4">
        <v>110</v>
      </c>
      <c r="I92" s="4">
        <v>253</v>
      </c>
    </row>
    <row r="93" spans="1:9" x14ac:dyDescent="0.25">
      <c r="A93" s="81" t="s">
        <v>35</v>
      </c>
      <c r="B93" s="81"/>
      <c r="C93" s="81"/>
      <c r="D93" s="81"/>
      <c r="E93" s="4">
        <f>SUM(F93:I93)</f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25">
      <c r="A94" s="81" t="s">
        <v>54</v>
      </c>
      <c r="B94" s="81"/>
      <c r="C94" s="81"/>
      <c r="D94" s="81"/>
      <c r="E94" s="4">
        <f t="shared" si="7"/>
        <v>8670</v>
      </c>
      <c r="F94" s="4">
        <v>6323</v>
      </c>
      <c r="G94" s="4">
        <v>782</v>
      </c>
      <c r="H94" s="4">
        <v>782</v>
      </c>
      <c r="I94" s="4">
        <v>783</v>
      </c>
    </row>
    <row r="95" spans="1:9" x14ac:dyDescent="0.25">
      <c r="A95" s="80" t="s">
        <v>68</v>
      </c>
      <c r="B95" s="80"/>
      <c r="C95" s="80"/>
      <c r="D95" s="80"/>
      <c r="E95" s="6">
        <f>SUM(F95:I95)</f>
        <v>415.25</v>
      </c>
      <c r="F95" s="6">
        <f>SUM(F96:F99)</f>
        <v>118</v>
      </c>
      <c r="G95" s="6">
        <f>SUM(G96:G99)</f>
        <v>115.25</v>
      </c>
      <c r="H95" s="6">
        <f>SUM(H96:H99)</f>
        <v>108</v>
      </c>
      <c r="I95" s="6">
        <f>SUM(I96:I99)</f>
        <v>74</v>
      </c>
    </row>
    <row r="96" spans="1:9" x14ac:dyDescent="0.25">
      <c r="A96" s="81" t="s">
        <v>32</v>
      </c>
      <c r="B96" s="81"/>
      <c r="C96" s="81"/>
      <c r="D96" s="81"/>
      <c r="E96" s="4">
        <f t="shared" si="7"/>
        <v>278.25</v>
      </c>
      <c r="F96" s="4">
        <v>68</v>
      </c>
      <c r="G96" s="4">
        <v>75.25</v>
      </c>
      <c r="H96" s="4">
        <v>68</v>
      </c>
      <c r="I96" s="4">
        <v>67</v>
      </c>
    </row>
    <row r="97" spans="1:9" x14ac:dyDescent="0.25">
      <c r="A97" s="81" t="s">
        <v>67</v>
      </c>
      <c r="B97" s="81"/>
      <c r="C97" s="81"/>
      <c r="D97" s="81"/>
      <c r="E97" s="4">
        <f t="shared" si="7"/>
        <v>129</v>
      </c>
      <c r="F97" s="4">
        <v>48</v>
      </c>
      <c r="G97" s="4">
        <v>38</v>
      </c>
      <c r="H97" s="4">
        <v>38</v>
      </c>
      <c r="I97" s="4">
        <v>5</v>
      </c>
    </row>
    <row r="98" spans="1:9" x14ac:dyDescent="0.25">
      <c r="A98" s="81" t="s">
        <v>44</v>
      </c>
      <c r="B98" s="81"/>
      <c r="C98" s="81"/>
      <c r="D98" s="81"/>
      <c r="E98" s="4">
        <f t="shared" si="7"/>
        <v>8</v>
      </c>
      <c r="F98" s="4">
        <v>2</v>
      </c>
      <c r="G98" s="4">
        <v>2</v>
      </c>
      <c r="H98" s="4">
        <v>2</v>
      </c>
      <c r="I98" s="4">
        <v>2</v>
      </c>
    </row>
    <row r="99" spans="1:9" x14ac:dyDescent="0.25">
      <c r="A99" s="81" t="s">
        <v>54</v>
      </c>
      <c r="B99" s="81"/>
      <c r="C99" s="81"/>
      <c r="D99" s="81"/>
      <c r="E99" s="4">
        <f t="shared" si="7"/>
        <v>0</v>
      </c>
      <c r="F99" s="4">
        <v>0</v>
      </c>
      <c r="G99" s="4">
        <v>0</v>
      </c>
      <c r="H99" s="4">
        <v>0</v>
      </c>
      <c r="I99" s="4">
        <v>0</v>
      </c>
    </row>
    <row r="100" spans="1:9" x14ac:dyDescent="0.25">
      <c r="A100" s="95" t="s">
        <v>69</v>
      </c>
      <c r="B100" s="95"/>
      <c r="C100" s="95"/>
      <c r="D100" s="95"/>
      <c r="E100" s="6">
        <f>E5-E34</f>
        <v>-8862</v>
      </c>
      <c r="F100" s="6">
        <f t="shared" ref="F100:I100" si="10">F5-F34</f>
        <v>-8862</v>
      </c>
      <c r="G100" s="6">
        <f t="shared" si="10"/>
        <v>0</v>
      </c>
      <c r="H100" s="6">
        <f t="shared" si="10"/>
        <v>0</v>
      </c>
      <c r="I100" s="6">
        <f t="shared" si="10"/>
        <v>0</v>
      </c>
    </row>
    <row r="101" spans="1:9" x14ac:dyDescent="0.25">
      <c r="A101" s="81" t="s">
        <v>70</v>
      </c>
      <c r="B101" s="81"/>
      <c r="C101" s="81"/>
      <c r="D101" s="81"/>
      <c r="E101" s="4">
        <f>SUM(F101:I101)</f>
        <v>0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25">
      <c r="A102" s="81" t="s">
        <v>71</v>
      </c>
      <c r="B102" s="81"/>
      <c r="C102" s="81"/>
      <c r="D102" s="81"/>
      <c r="E102" s="4">
        <f t="shared" si="7"/>
        <v>-8862</v>
      </c>
      <c r="F102" s="4">
        <f>F5-F34</f>
        <v>-8862</v>
      </c>
      <c r="G102" s="4">
        <f t="shared" ref="G102:I102" si="11">G5-G34</f>
        <v>0</v>
      </c>
      <c r="H102" s="4">
        <f t="shared" si="11"/>
        <v>0</v>
      </c>
      <c r="I102" s="4">
        <f t="shared" si="11"/>
        <v>0</v>
      </c>
    </row>
    <row r="104" spans="1:9" x14ac:dyDescent="0.25">
      <c r="A104" s="7" t="s">
        <v>72</v>
      </c>
    </row>
    <row r="105" spans="1:9" x14ac:dyDescent="0.25">
      <c r="A105" s="7" t="s">
        <v>73</v>
      </c>
      <c r="E105" s="7" t="s">
        <v>74</v>
      </c>
    </row>
    <row r="106" spans="1:9" x14ac:dyDescent="0.25">
      <c r="A106" s="7" t="s">
        <v>75</v>
      </c>
      <c r="E106" s="7" t="s">
        <v>76</v>
      </c>
    </row>
  </sheetData>
  <mergeCells count="97">
    <mergeCell ref="A102:D102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90:D90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78:D78"/>
    <mergeCell ref="A66:D66"/>
    <mergeCell ref="A67:D67"/>
    <mergeCell ref="A69:D69"/>
    <mergeCell ref="A70:D70"/>
    <mergeCell ref="A71:D71"/>
    <mergeCell ref="A72:D72"/>
    <mergeCell ref="A68:D68"/>
    <mergeCell ref="A73:D73"/>
    <mergeCell ref="A74:D74"/>
    <mergeCell ref="A75:D75"/>
    <mergeCell ref="A76:D76"/>
    <mergeCell ref="A77:D77"/>
    <mergeCell ref="A65:D65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53:D53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41:D41"/>
    <mergeCell ref="A27:D27"/>
    <mergeCell ref="A28:D28"/>
    <mergeCell ref="A29:D29"/>
    <mergeCell ref="A33:D33"/>
    <mergeCell ref="A34:D34"/>
    <mergeCell ref="A35:D35"/>
    <mergeCell ref="A36:D36"/>
    <mergeCell ref="A37:D37"/>
    <mergeCell ref="A38:D38"/>
    <mergeCell ref="A39:D39"/>
    <mergeCell ref="A40:D40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2:I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view="pageBreakPreview" zoomScaleNormal="100" zoomScaleSheetLayoutView="100" workbookViewId="0">
      <selection activeCell="G5" sqref="G5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85</v>
      </c>
    </row>
    <row r="2" spans="1:11" x14ac:dyDescent="0.25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20" t="s">
        <v>86</v>
      </c>
      <c r="F4" s="20" t="s">
        <v>87</v>
      </c>
      <c r="G4" s="21" t="s">
        <v>88</v>
      </c>
      <c r="H4" s="20" t="s">
        <v>1</v>
      </c>
      <c r="I4" s="20" t="s">
        <v>2</v>
      </c>
      <c r="J4" s="20" t="s">
        <v>3</v>
      </c>
      <c r="K4" s="20" t="s">
        <v>4</v>
      </c>
    </row>
    <row r="5" spans="1:11" x14ac:dyDescent="0.25">
      <c r="A5" s="79" t="s">
        <v>5</v>
      </c>
      <c r="B5" s="79"/>
      <c r="C5" s="79"/>
      <c r="D5" s="79"/>
      <c r="E5" s="28">
        <f>Init!E5</f>
        <v>39867.020000000004</v>
      </c>
      <c r="F5" s="26">
        <f>F6+F7+F11+F27</f>
        <v>2895</v>
      </c>
      <c r="G5" s="25">
        <f>G6+G7+G11+G27</f>
        <v>42762.020000000004</v>
      </c>
      <c r="H5" s="25">
        <f>H6+H7+H11+H27</f>
        <v>6116</v>
      </c>
      <c r="I5" s="25">
        <f t="shared" ref="I5:K5" si="0">I6+I7+I11+I27</f>
        <v>6794</v>
      </c>
      <c r="J5" s="25">
        <f t="shared" si="0"/>
        <v>15061</v>
      </c>
      <c r="K5" s="25">
        <f t="shared" si="0"/>
        <v>14791.02</v>
      </c>
    </row>
    <row r="6" spans="1:11" x14ac:dyDescent="0.25">
      <c r="A6" s="80" t="s">
        <v>6</v>
      </c>
      <c r="B6" s="80"/>
      <c r="C6" s="80"/>
      <c r="D6" s="80"/>
      <c r="E6" s="27">
        <f>Init!E6</f>
        <v>1905</v>
      </c>
      <c r="F6" s="13">
        <f>G6-E6</f>
        <v>116</v>
      </c>
      <c r="G6" s="5">
        <f>SUM(H6:K6)</f>
        <v>2021</v>
      </c>
      <c r="H6" s="5">
        <v>596</v>
      </c>
      <c r="I6" s="5">
        <v>475</v>
      </c>
      <c r="J6" s="5">
        <v>475</v>
      </c>
      <c r="K6" s="5">
        <v>475</v>
      </c>
    </row>
    <row r="7" spans="1:11" x14ac:dyDescent="0.25">
      <c r="A7" s="80" t="s">
        <v>7</v>
      </c>
      <c r="B7" s="80"/>
      <c r="C7" s="80"/>
      <c r="D7" s="80"/>
      <c r="E7" s="27">
        <f>Init!E7</f>
        <v>3500</v>
      </c>
      <c r="F7" s="13">
        <f>SUM(F8:F10)</f>
        <v>525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Init!E8</f>
        <v>1113</v>
      </c>
      <c r="F8" s="19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Init!E9</f>
        <v>2387</v>
      </c>
      <c r="F9" s="19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Init!E10</f>
        <v>0</v>
      </c>
      <c r="F10" s="19">
        <f t="shared" si="1"/>
        <v>525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Init!E11</f>
        <v>4077.02</v>
      </c>
      <c r="F11" s="13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Init!E12</f>
        <v>2818.02</v>
      </c>
      <c r="F12" s="19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Init!E13</f>
        <v>0</v>
      </c>
      <c r="F13" s="19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Init!E14</f>
        <v>396</v>
      </c>
      <c r="F14" s="19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Init!E15</f>
        <v>0</v>
      </c>
      <c r="F15" s="19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Init!E16</f>
        <v>2066</v>
      </c>
      <c r="F16" s="19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Init!E17</f>
        <v>0</v>
      </c>
      <c r="F17" s="19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Init!E18</f>
        <v>0</v>
      </c>
      <c r="F18" s="19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Init!E19</f>
        <v>21.02</v>
      </c>
      <c r="F19" s="19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Init!E20</f>
        <v>35</v>
      </c>
      <c r="F20" s="19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Init!E21</f>
        <v>300</v>
      </c>
      <c r="F21" s="19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Init!E22</f>
        <v>0</v>
      </c>
      <c r="F22" s="19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Init!E23</f>
        <v>1259</v>
      </c>
      <c r="F23" s="19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Init!E24</f>
        <v>1259</v>
      </c>
      <c r="F24" s="19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Init!E25</f>
        <v>0</v>
      </c>
      <c r="F25" s="19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Init!E26</f>
        <v>0</v>
      </c>
      <c r="F26" s="19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Init!E27</f>
        <v>30385</v>
      </c>
      <c r="F27" s="13">
        <f>SUM(F28:F33)</f>
        <v>2254</v>
      </c>
      <c r="G27" s="5">
        <f>SUM(G28:G33)</f>
        <v>32639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12577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Init!E28</f>
        <v>465</v>
      </c>
      <c r="F28" s="19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Init!E29</f>
        <v>29425</v>
      </c>
      <c r="F29" s="19">
        <f t="shared" si="4"/>
        <v>-23847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Init!E30</f>
        <v>0</v>
      </c>
      <c r="F30" s="19">
        <f t="shared" si="4"/>
        <v>23847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Init!E31</f>
        <v>0</v>
      </c>
      <c r="F31" s="19">
        <f t="shared" si="4"/>
        <v>1318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Init!E32</f>
        <v>0</v>
      </c>
      <c r="F32" s="19">
        <f t="shared" si="4"/>
        <v>936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82</v>
      </c>
      <c r="B33" s="87"/>
      <c r="C33" s="87"/>
      <c r="D33" s="88"/>
      <c r="E33" s="27">
        <f>Init!E33</f>
        <v>495</v>
      </c>
      <c r="F33" s="19">
        <f t="shared" si="4"/>
        <v>0</v>
      </c>
      <c r="G33" s="4">
        <f t="shared" si="8"/>
        <v>495</v>
      </c>
      <c r="H33" s="4">
        <v>495</v>
      </c>
      <c r="I33" s="4"/>
      <c r="J33" s="4"/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Init!E34</f>
        <v>48729.020000000004</v>
      </c>
      <c r="F34" s="18">
        <f t="shared" ref="F34:K34" si="9">F35+F41+F42+F47+F51+F55+F65+F71+F76+F80+F84+F87+F90+F95</f>
        <v>2895</v>
      </c>
      <c r="G34" s="3">
        <f t="shared" si="9"/>
        <v>51624.020000000004</v>
      </c>
      <c r="H34" s="3">
        <f t="shared" si="9"/>
        <v>14978</v>
      </c>
      <c r="I34" s="3">
        <f t="shared" si="9"/>
        <v>6794</v>
      </c>
      <c r="J34" s="3">
        <f t="shared" si="9"/>
        <v>15061</v>
      </c>
      <c r="K34" s="3">
        <f t="shared" si="9"/>
        <v>14791.02</v>
      </c>
    </row>
    <row r="35" spans="1:11" x14ac:dyDescent="0.25">
      <c r="A35" s="80" t="s">
        <v>31</v>
      </c>
      <c r="B35" s="80"/>
      <c r="C35" s="80"/>
      <c r="D35" s="80"/>
      <c r="E35" s="27">
        <f>Init!E35</f>
        <v>3268</v>
      </c>
      <c r="F35" s="13">
        <f t="shared" ref="F35:K35" si="10">SUM(F36:F40)</f>
        <v>1416</v>
      </c>
      <c r="G35" s="6">
        <f t="shared" si="10"/>
        <v>4684</v>
      </c>
      <c r="H35" s="6">
        <f t="shared" si="10"/>
        <v>1006</v>
      </c>
      <c r="I35" s="6">
        <f t="shared" si="10"/>
        <v>1078</v>
      </c>
      <c r="J35" s="6">
        <f t="shared" si="10"/>
        <v>1308.5</v>
      </c>
      <c r="K35" s="6">
        <f t="shared" si="10"/>
        <v>1291.5</v>
      </c>
    </row>
    <row r="36" spans="1:11" x14ac:dyDescent="0.25">
      <c r="A36" s="89" t="s">
        <v>32</v>
      </c>
      <c r="B36" s="89"/>
      <c r="C36" s="89"/>
      <c r="D36" s="89"/>
      <c r="E36" s="27">
        <f>Init!E36</f>
        <v>2024</v>
      </c>
      <c r="F36" s="15">
        <f>G36-E36</f>
        <v>0</v>
      </c>
      <c r="G36" s="4">
        <f t="shared" ref="G36:G46" si="11">SUM(H36:K36)</f>
        <v>2024</v>
      </c>
      <c r="H36" s="4">
        <v>485</v>
      </c>
      <c r="I36" s="4">
        <v>537</v>
      </c>
      <c r="J36" s="4">
        <v>501</v>
      </c>
      <c r="K36" s="4">
        <v>501</v>
      </c>
    </row>
    <row r="37" spans="1:11" x14ac:dyDescent="0.25">
      <c r="A37" s="81" t="s">
        <v>33</v>
      </c>
      <c r="B37" s="81"/>
      <c r="C37" s="81"/>
      <c r="D37" s="81"/>
      <c r="E37" s="27">
        <f>Init!E37</f>
        <v>1052</v>
      </c>
      <c r="F37" s="15">
        <f t="shared" ref="F37:F40" si="12">G37-E37</f>
        <v>40</v>
      </c>
      <c r="G37" s="4">
        <f t="shared" si="11"/>
        <v>1092</v>
      </c>
      <c r="H37" s="4">
        <v>298</v>
      </c>
      <c r="I37" s="4">
        <v>270</v>
      </c>
      <c r="J37" s="4">
        <v>270.5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Init!E38</f>
        <v>37</v>
      </c>
      <c r="F38" s="15">
        <f t="shared" si="12"/>
        <v>0</v>
      </c>
      <c r="G38" s="4">
        <f t="shared" si="11"/>
        <v>37</v>
      </c>
      <c r="H38" s="4">
        <v>10</v>
      </c>
      <c r="I38" s="4">
        <v>9</v>
      </c>
      <c r="J38" s="4">
        <v>9</v>
      </c>
      <c r="K38" s="4">
        <v>9</v>
      </c>
    </row>
    <row r="39" spans="1:11" x14ac:dyDescent="0.25">
      <c r="A39" s="81" t="s">
        <v>35</v>
      </c>
      <c r="B39" s="81"/>
      <c r="C39" s="81"/>
      <c r="D39" s="81"/>
      <c r="E39" s="27">
        <f>Init!E39</f>
        <v>0</v>
      </c>
      <c r="F39" s="15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Init!E40</f>
        <v>155</v>
      </c>
      <c r="F40" s="15">
        <f t="shared" si="12"/>
        <v>1376</v>
      </c>
      <c r="G40" s="4">
        <f t="shared" si="11"/>
        <v>1531</v>
      </c>
      <c r="H40" s="4">
        <v>213</v>
      </c>
      <c r="I40" s="4">
        <v>262</v>
      </c>
      <c r="J40" s="4">
        <v>528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Init!E41</f>
        <v>5</v>
      </c>
      <c r="F41" s="13">
        <f>G41-E41</f>
        <v>-5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Init!E42</f>
        <v>0</v>
      </c>
      <c r="F42" s="13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Init!E43</f>
        <v>0</v>
      </c>
      <c r="F43" s="15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Init!E44</f>
        <v>0</v>
      </c>
      <c r="F44" s="15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Init!E45</f>
        <v>0</v>
      </c>
      <c r="F45" s="15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Init!E46</f>
        <v>0</v>
      </c>
      <c r="F46" s="15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Init!E47</f>
        <v>0</v>
      </c>
      <c r="F47" s="13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Init!E48</f>
        <v>0</v>
      </c>
      <c r="F48" s="15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Init!E49</f>
        <v>0</v>
      </c>
      <c r="F49" s="15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Init!E50</f>
        <v>0</v>
      </c>
      <c r="F50" s="15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Init!E51</f>
        <v>545.6</v>
      </c>
      <c r="F51" s="17">
        <f>SUM(F52:F54)</f>
        <v>10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Init!E52</f>
        <v>478.6</v>
      </c>
      <c r="F52" s="15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Init!E53</f>
        <v>54</v>
      </c>
      <c r="F53" s="15">
        <f t="shared" si="15"/>
        <v>10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Init!E54</f>
        <v>13</v>
      </c>
      <c r="F54" s="15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Init!E55</f>
        <v>1319.92</v>
      </c>
      <c r="F55" s="13">
        <f>SUM(F56:F64)</f>
        <v>1226.5</v>
      </c>
      <c r="G55" s="6">
        <f>SUM(H55:K55)</f>
        <v>2546.42</v>
      </c>
      <c r="H55" s="6">
        <f>SUM(H56:H64)</f>
        <v>515</v>
      </c>
      <c r="I55" s="6">
        <f>SUM(I56:I64)</f>
        <v>557.9</v>
      </c>
      <c r="J55" s="6">
        <f>SUM(J56:J64)</f>
        <v>818</v>
      </c>
      <c r="K55" s="6">
        <f>SUM(K56:K64)</f>
        <v>655.52</v>
      </c>
    </row>
    <row r="56" spans="1:13" x14ac:dyDescent="0.25">
      <c r="A56" s="81" t="s">
        <v>46</v>
      </c>
      <c r="B56" s="81"/>
      <c r="C56" s="81"/>
      <c r="D56" s="81"/>
      <c r="E56" s="27">
        <f>Init!E56</f>
        <v>0</v>
      </c>
      <c r="F56" s="15">
        <f t="shared" ref="F56:F64" si="16">G56-E56</f>
        <v>0</v>
      </c>
      <c r="G56" s="8">
        <f t="shared" ref="G56:G102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Init!E57</f>
        <v>86</v>
      </c>
      <c r="F57" s="15">
        <f t="shared" si="16"/>
        <v>0</v>
      </c>
      <c r="G57" s="8">
        <f t="shared" si="17"/>
        <v>86</v>
      </c>
      <c r="H57" s="8">
        <v>27</v>
      </c>
      <c r="I57" s="8">
        <v>27</v>
      </c>
      <c r="J57" s="8">
        <v>5</v>
      </c>
      <c r="K57" s="8">
        <v>27</v>
      </c>
    </row>
    <row r="58" spans="1:13" x14ac:dyDescent="0.25">
      <c r="A58" s="81" t="s">
        <v>48</v>
      </c>
      <c r="B58" s="81"/>
      <c r="C58" s="81"/>
      <c r="D58" s="81"/>
      <c r="E58" s="27">
        <f>Init!E58</f>
        <v>431.9</v>
      </c>
      <c r="F58" s="15">
        <f t="shared" si="16"/>
        <v>1</v>
      </c>
      <c r="G58" s="4">
        <f t="shared" si="17"/>
        <v>432.9</v>
      </c>
      <c r="H58" s="4">
        <v>168</v>
      </c>
      <c r="I58" s="4">
        <v>26.9</v>
      </c>
      <c r="J58" s="4">
        <v>225.5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Init!E59</f>
        <v>396</v>
      </c>
      <c r="F59" s="15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Init!E60</f>
        <v>35</v>
      </c>
      <c r="F60" s="15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Init!E61</f>
        <v>21.02</v>
      </c>
      <c r="F61" s="15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Init!E62</f>
        <v>300</v>
      </c>
      <c r="F62" s="15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Init!E63</f>
        <v>0</v>
      </c>
      <c r="F63" s="15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Init!E64</f>
        <v>50</v>
      </c>
      <c r="F64" s="15">
        <f t="shared" si="16"/>
        <v>1225.5</v>
      </c>
      <c r="G64" s="4">
        <f t="shared" si="17"/>
        <v>1275.5</v>
      </c>
      <c r="H64" s="4">
        <v>125</v>
      </c>
      <c r="I64" s="4">
        <v>309</v>
      </c>
      <c r="J64" s="4">
        <v>407.5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Init!E65</f>
        <v>1265.5</v>
      </c>
      <c r="F65" s="13">
        <f>SUM(F66:F70)</f>
        <v>0</v>
      </c>
      <c r="G65" s="6">
        <f>SUM(H65:K65)</f>
        <v>1265.5</v>
      </c>
      <c r="H65" s="6">
        <f>SUM(H66:H70)</f>
        <v>1152</v>
      </c>
      <c r="I65" s="6">
        <f>SUM(I66:I70)</f>
        <v>48.5</v>
      </c>
      <c r="J65" s="6">
        <f>SUM(J66:J70)</f>
        <v>41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Init!E66</f>
        <v>59.5</v>
      </c>
      <c r="F66" s="15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Init!E67</f>
        <v>112</v>
      </c>
      <c r="F67" s="15">
        <f t="shared" si="18"/>
        <v>0</v>
      </c>
      <c r="G67" s="4">
        <f t="shared" si="17"/>
        <v>112</v>
      </c>
      <c r="H67" s="4">
        <v>43</v>
      </c>
      <c r="I67" s="4">
        <v>33</v>
      </c>
      <c r="J67" s="4">
        <v>26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Init!E68</f>
        <v>2</v>
      </c>
      <c r="F68" s="15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Init!E69</f>
        <v>1017</v>
      </c>
      <c r="F69" s="15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Init!E70</f>
        <v>75</v>
      </c>
      <c r="F70" s="15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Init!E71</f>
        <v>957</v>
      </c>
      <c r="F71" s="13">
        <f>SUM(F72:F75)</f>
        <v>14</v>
      </c>
      <c r="G71" s="6">
        <f t="shared" si="17"/>
        <v>971</v>
      </c>
      <c r="H71" s="6">
        <f>SUM(H72:H75)</f>
        <v>383</v>
      </c>
      <c r="I71" s="6">
        <f>SUM(I72:I75)</f>
        <v>303</v>
      </c>
      <c r="J71" s="6">
        <f>SUM(J72:J75)</f>
        <v>175</v>
      </c>
      <c r="K71" s="6">
        <f>SUM(K72:K75)</f>
        <v>110</v>
      </c>
    </row>
    <row r="72" spans="1:11" x14ac:dyDescent="0.25">
      <c r="A72" s="89" t="s">
        <v>32</v>
      </c>
      <c r="B72" s="89"/>
      <c r="C72" s="89"/>
      <c r="D72" s="89"/>
      <c r="E72" s="27">
        <f>Init!E72</f>
        <v>0</v>
      </c>
      <c r="F72" s="15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Init!E73</f>
        <v>582</v>
      </c>
      <c r="F73" s="15">
        <f t="shared" si="19"/>
        <v>14</v>
      </c>
      <c r="G73" s="4">
        <f t="shared" si="17"/>
        <v>596</v>
      </c>
      <c r="H73" s="4">
        <v>120</v>
      </c>
      <c r="I73" s="4">
        <v>266</v>
      </c>
      <c r="J73" s="4">
        <v>137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Init!E74</f>
        <v>150</v>
      </c>
      <c r="F74" s="15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38</v>
      </c>
      <c r="K74" s="4">
        <v>37</v>
      </c>
    </row>
    <row r="75" spans="1:11" x14ac:dyDescent="0.25">
      <c r="A75" s="81" t="s">
        <v>54</v>
      </c>
      <c r="B75" s="81"/>
      <c r="C75" s="81"/>
      <c r="D75" s="81"/>
      <c r="E75" s="27">
        <f>Init!E75</f>
        <v>225</v>
      </c>
      <c r="F75" s="15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Init!E76</f>
        <v>2708</v>
      </c>
      <c r="F76" s="16">
        <f>SUM(F77:F79)</f>
        <v>0</v>
      </c>
      <c r="G76" s="6">
        <f>SUM(H76:K76)</f>
        <v>2708</v>
      </c>
      <c r="H76" s="6">
        <f>SUM(H77:H79)</f>
        <v>620</v>
      </c>
      <c r="I76" s="6">
        <f>SUM(I77:I79)</f>
        <v>688</v>
      </c>
      <c r="J76" s="6">
        <f>SUM(J77:J79)</f>
        <v>765</v>
      </c>
      <c r="K76" s="6">
        <f>SUM(K77:K79)</f>
        <v>635</v>
      </c>
    </row>
    <row r="77" spans="1:11" x14ac:dyDescent="0.25">
      <c r="A77" s="81" t="s">
        <v>58</v>
      </c>
      <c r="B77" s="81"/>
      <c r="C77" s="81"/>
      <c r="D77" s="81"/>
      <c r="E77" s="27">
        <f>Init!E77</f>
        <v>1503</v>
      </c>
      <c r="F77" s="15">
        <f t="shared" ref="F77:F79" si="20">G77-E77</f>
        <v>0</v>
      </c>
      <c r="G77" s="4">
        <f t="shared" si="17"/>
        <v>1503</v>
      </c>
      <c r="H77" s="4">
        <v>351</v>
      </c>
      <c r="I77" s="4">
        <v>419</v>
      </c>
      <c r="J77" s="4">
        <v>367</v>
      </c>
      <c r="K77" s="4">
        <v>366</v>
      </c>
    </row>
    <row r="78" spans="1:11" x14ac:dyDescent="0.25">
      <c r="A78" s="81" t="s">
        <v>59</v>
      </c>
      <c r="B78" s="81"/>
      <c r="C78" s="81"/>
      <c r="D78" s="81"/>
      <c r="E78" s="27">
        <f>Init!E78</f>
        <v>1151</v>
      </c>
      <c r="F78" s="15">
        <f t="shared" si="20"/>
        <v>0</v>
      </c>
      <c r="G78" s="4">
        <f t="shared" si="17"/>
        <v>1151</v>
      </c>
      <c r="H78" s="4">
        <v>256</v>
      </c>
      <c r="I78" s="4">
        <v>255</v>
      </c>
      <c r="J78" s="4">
        <v>385</v>
      </c>
      <c r="K78" s="4">
        <v>255</v>
      </c>
    </row>
    <row r="79" spans="1:11" x14ac:dyDescent="0.25">
      <c r="A79" s="94" t="s">
        <v>60</v>
      </c>
      <c r="B79" s="94"/>
      <c r="C79" s="94"/>
      <c r="D79" s="94"/>
      <c r="E79" s="27">
        <f>Init!E79</f>
        <v>54</v>
      </c>
      <c r="F79" s="15">
        <f t="shared" si="20"/>
        <v>0</v>
      </c>
      <c r="G79" s="4">
        <f t="shared" si="17"/>
        <v>54</v>
      </c>
      <c r="H79" s="4">
        <v>13</v>
      </c>
      <c r="I79" s="4">
        <v>14</v>
      </c>
      <c r="J79" s="4">
        <v>13</v>
      </c>
      <c r="K79" s="4">
        <v>14</v>
      </c>
    </row>
    <row r="80" spans="1:11" x14ac:dyDescent="0.25">
      <c r="A80" s="80" t="s">
        <v>61</v>
      </c>
      <c r="B80" s="80"/>
      <c r="C80" s="80"/>
      <c r="D80" s="80"/>
      <c r="E80" s="27">
        <f>Init!E80</f>
        <v>6702</v>
      </c>
      <c r="F80" s="13">
        <f>SUM(F81:F83)</f>
        <v>0</v>
      </c>
      <c r="G80" s="6">
        <f>SUM(H80:K80)</f>
        <v>6702</v>
      </c>
      <c r="H80" s="6">
        <f>SUM(H81:H83)</f>
        <v>3733</v>
      </c>
      <c r="I80" s="6">
        <f t="shared" ref="I80:K80" si="21">SUM(I81:I83)</f>
        <v>2839</v>
      </c>
      <c r="J80" s="6">
        <f t="shared" si="21"/>
        <v>45</v>
      </c>
      <c r="K80" s="6">
        <f t="shared" si="21"/>
        <v>85</v>
      </c>
    </row>
    <row r="81" spans="1:11" x14ac:dyDescent="0.25">
      <c r="A81" s="81" t="s">
        <v>33</v>
      </c>
      <c r="B81" s="81"/>
      <c r="C81" s="81"/>
      <c r="D81" s="81"/>
      <c r="E81" s="27">
        <f>Init!E81</f>
        <v>270</v>
      </c>
      <c r="F81" s="15">
        <f t="shared" ref="F81:F83" si="22">G81-E81</f>
        <v>0</v>
      </c>
      <c r="G81" s="4">
        <f t="shared" si="17"/>
        <v>270</v>
      </c>
      <c r="H81" s="4">
        <v>90</v>
      </c>
      <c r="I81" s="4">
        <v>50</v>
      </c>
      <c r="J81" s="4">
        <v>45</v>
      </c>
      <c r="K81" s="4">
        <v>85</v>
      </c>
    </row>
    <row r="82" spans="1:11" x14ac:dyDescent="0.25">
      <c r="A82" s="81" t="s">
        <v>62</v>
      </c>
      <c r="B82" s="81"/>
      <c r="C82" s="81"/>
      <c r="D82" s="81"/>
      <c r="E82" s="27">
        <f>Init!E82</f>
        <v>6432</v>
      </c>
      <c r="F82" s="15">
        <f t="shared" si="22"/>
        <v>0</v>
      </c>
      <c r="G82" s="4">
        <f t="shared" si="17"/>
        <v>6432</v>
      </c>
      <c r="H82" s="4">
        <v>3643</v>
      </c>
      <c r="I82" s="4">
        <v>2789</v>
      </c>
      <c r="J82" s="4">
        <v>0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Init!E83</f>
        <v>0</v>
      </c>
      <c r="F83" s="15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Init!E84</f>
        <v>22173</v>
      </c>
      <c r="F84" s="13">
        <f>F85+F86</f>
        <v>13.5</v>
      </c>
      <c r="G84" s="6">
        <f t="shared" si="17"/>
        <v>22186.5</v>
      </c>
      <c r="H84" s="6">
        <f>SUM(H85:H86)</f>
        <v>686.5</v>
      </c>
      <c r="I84" s="6">
        <f>SUM(I85:I86)</f>
        <v>0</v>
      </c>
      <c r="J84" s="6">
        <f>SUM(J85:J86)</f>
        <v>10750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Init!E85</f>
        <v>15</v>
      </c>
      <c r="F85" s="15">
        <f t="shared" ref="F85:F86" si="23">G85-E85</f>
        <v>13.5</v>
      </c>
      <c r="G85" s="4">
        <f t="shared" si="17"/>
        <v>28.5</v>
      </c>
      <c r="H85" s="4">
        <v>28.5</v>
      </c>
      <c r="I85" s="4">
        <v>0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Init!E86</f>
        <v>22158</v>
      </c>
      <c r="F86" s="15">
        <f t="shared" si="23"/>
        <v>0</v>
      </c>
      <c r="G86" s="4">
        <f t="shared" si="17"/>
        <v>22158</v>
      </c>
      <c r="H86" s="4">
        <v>658</v>
      </c>
      <c r="I86" s="4">
        <v>0</v>
      </c>
      <c r="J86" s="4">
        <v>10750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Init!E87</f>
        <v>0</v>
      </c>
      <c r="F87" s="13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Init!E88</f>
        <v>0</v>
      </c>
      <c r="F88" s="15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Init!E89</f>
        <v>0</v>
      </c>
      <c r="F89" s="15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Init!E90</f>
        <v>9369.75</v>
      </c>
      <c r="F90" s="13">
        <f>SUM(F91:F94)</f>
        <v>200</v>
      </c>
      <c r="G90" s="6">
        <f>SUM(H90:K90)</f>
        <v>9569.75</v>
      </c>
      <c r="H90" s="6">
        <f>SUM(H91:H94)</f>
        <v>6600.5</v>
      </c>
      <c r="I90" s="6">
        <f>SUM(I91:I94)</f>
        <v>1010.75</v>
      </c>
      <c r="J90" s="6">
        <f>SUM(J91:J94)</f>
        <v>922.5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Init!E91</f>
        <v>0</v>
      </c>
      <c r="F91" s="15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Init!E92</f>
        <v>699.75</v>
      </c>
      <c r="F92" s="15">
        <f t="shared" si="25"/>
        <v>0</v>
      </c>
      <c r="G92" s="4">
        <f t="shared" si="17"/>
        <v>699.75</v>
      </c>
      <c r="H92" s="4">
        <v>238</v>
      </c>
      <c r="I92" s="4">
        <v>98.75</v>
      </c>
      <c r="J92" s="4">
        <v>110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Init!E93</f>
        <v>0</v>
      </c>
      <c r="F93" s="15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Init!E94</f>
        <v>8670</v>
      </c>
      <c r="F94" s="15">
        <f t="shared" si="25"/>
        <v>200</v>
      </c>
      <c r="G94" s="4">
        <f t="shared" si="17"/>
        <v>8870</v>
      </c>
      <c r="H94" s="4">
        <v>6362.5</v>
      </c>
      <c r="I94" s="4">
        <v>912</v>
      </c>
      <c r="J94" s="4">
        <v>812.5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Init!E95</f>
        <v>415.25</v>
      </c>
      <c r="F95" s="13">
        <f>SUM(F96:F99)</f>
        <v>20</v>
      </c>
      <c r="G95" s="6">
        <f>SUM(H95:K95)</f>
        <v>435.25</v>
      </c>
      <c r="H95" s="6">
        <f>SUM(H96:H99)</f>
        <v>138</v>
      </c>
      <c r="I95" s="6">
        <f>SUM(I96:I99)</f>
        <v>115.25</v>
      </c>
      <c r="J95" s="6">
        <f>SUM(J96:J99)</f>
        <v>108</v>
      </c>
      <c r="K95" s="6">
        <f>SUM(K96:K99)</f>
        <v>74</v>
      </c>
    </row>
    <row r="96" spans="1:11" x14ac:dyDescent="0.25">
      <c r="A96" s="81" t="s">
        <v>32</v>
      </c>
      <c r="B96" s="81"/>
      <c r="C96" s="81"/>
      <c r="D96" s="81"/>
      <c r="E96" s="27">
        <f>Init!E96</f>
        <v>278.25</v>
      </c>
      <c r="F96" s="15">
        <f t="shared" ref="F96:F99" si="26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Init!E97</f>
        <v>129</v>
      </c>
      <c r="F97" s="15">
        <f t="shared" si="26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Init!E98</f>
        <v>8</v>
      </c>
      <c r="F98" s="15">
        <f t="shared" si="26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Init!E99</f>
        <v>0</v>
      </c>
      <c r="F99" s="15">
        <f t="shared" si="26"/>
        <v>20</v>
      </c>
      <c r="G99" s="4">
        <f t="shared" si="17"/>
        <v>20</v>
      </c>
      <c r="H99" s="4">
        <v>20</v>
      </c>
      <c r="I99" s="4">
        <v>0</v>
      </c>
      <c r="J99" s="4">
        <v>0</v>
      </c>
      <c r="K99" s="4">
        <v>0</v>
      </c>
    </row>
    <row r="100" spans="1:11" x14ac:dyDescent="0.25">
      <c r="A100" s="95" t="s">
        <v>69</v>
      </c>
      <c r="B100" s="95"/>
      <c r="C100" s="95"/>
      <c r="D100" s="95"/>
      <c r="E100" s="27">
        <f>Init!E100</f>
        <v>-8862</v>
      </c>
      <c r="F100" s="14">
        <f>F101+F102</f>
        <v>0</v>
      </c>
      <c r="G100" s="6">
        <f>G5-G34</f>
        <v>-8862</v>
      </c>
      <c r="H100" s="6">
        <f t="shared" ref="H100:K100" si="27">H5-H34</f>
        <v>-8862</v>
      </c>
      <c r="I100" s="6">
        <f t="shared" si="27"/>
        <v>0</v>
      </c>
      <c r="J100" s="6">
        <f t="shared" si="27"/>
        <v>0</v>
      </c>
      <c r="K100" s="6">
        <f t="shared" si="27"/>
        <v>0</v>
      </c>
    </row>
    <row r="101" spans="1:11" x14ac:dyDescent="0.25">
      <c r="A101" s="81" t="s">
        <v>70</v>
      </c>
      <c r="B101" s="81"/>
      <c r="C101" s="81"/>
      <c r="D101" s="81"/>
      <c r="E101" s="27">
        <f>Init!E101</f>
        <v>0</v>
      </c>
      <c r="F101" s="12"/>
      <c r="G101" s="4">
        <f>SUM(H101:K101)</f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 x14ac:dyDescent="0.25">
      <c r="A102" s="81" t="s">
        <v>71</v>
      </c>
      <c r="B102" s="81"/>
      <c r="C102" s="81"/>
      <c r="D102" s="81"/>
      <c r="E102" s="27">
        <f>Init!E102</f>
        <v>-8862</v>
      </c>
      <c r="F102" s="12"/>
      <c r="G102" s="4">
        <f t="shared" si="17"/>
        <v>-8862</v>
      </c>
      <c r="H102" s="4">
        <f>H5-H34</f>
        <v>-8862</v>
      </c>
      <c r="I102" s="4">
        <f t="shared" ref="I102:K102" si="28">I5-I34</f>
        <v>0</v>
      </c>
      <c r="J102" s="4">
        <f t="shared" si="28"/>
        <v>0</v>
      </c>
      <c r="K102" s="4">
        <f t="shared" si="28"/>
        <v>0</v>
      </c>
    </row>
    <row r="104" spans="1:11" x14ac:dyDescent="0.25">
      <c r="A104" s="7" t="s">
        <v>72</v>
      </c>
    </row>
    <row r="105" spans="1:11" x14ac:dyDescent="0.25">
      <c r="A105" s="7" t="s">
        <v>73</v>
      </c>
      <c r="G105" s="7" t="s">
        <v>74</v>
      </c>
    </row>
    <row r="106" spans="1:11" x14ac:dyDescent="0.25">
      <c r="A106" s="7" t="s">
        <v>75</v>
      </c>
      <c r="G106" s="7" t="s">
        <v>76</v>
      </c>
    </row>
  </sheetData>
  <mergeCells count="100">
    <mergeCell ref="A102:D102"/>
    <mergeCell ref="A31:D31"/>
    <mergeCell ref="A32:D32"/>
    <mergeCell ref="A30:D30"/>
    <mergeCell ref="A96:D96"/>
    <mergeCell ref="A97:D97"/>
    <mergeCell ref="A98:D98"/>
    <mergeCell ref="A99:D99"/>
    <mergeCell ref="A100:D100"/>
    <mergeCell ref="A101:D101"/>
    <mergeCell ref="A90:D90"/>
    <mergeCell ref="A91:D91"/>
    <mergeCell ref="A92:D92"/>
    <mergeCell ref="A93:D93"/>
    <mergeCell ref="A94:D94"/>
    <mergeCell ref="A95:D95"/>
    <mergeCell ref="A89:D89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77:D77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65:D65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53:D53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41:D41"/>
    <mergeCell ref="A27:D27"/>
    <mergeCell ref="A28:D28"/>
    <mergeCell ref="A29:D29"/>
    <mergeCell ref="A33:D33"/>
    <mergeCell ref="A34:D34"/>
    <mergeCell ref="A35:D35"/>
    <mergeCell ref="A36:D36"/>
    <mergeCell ref="A37:D37"/>
    <mergeCell ref="A38:D38"/>
    <mergeCell ref="A39:D39"/>
    <mergeCell ref="A40:D40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2:K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view="pageBreakPreview" zoomScaleNormal="100" zoomScaleSheetLayoutView="100" workbookViewId="0">
      <selection activeCell="E18" sqref="E18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95</v>
      </c>
    </row>
    <row r="2" spans="1:11" x14ac:dyDescent="0.25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38" t="s">
        <v>86</v>
      </c>
      <c r="F4" s="38" t="s">
        <v>87</v>
      </c>
      <c r="G4" s="21" t="s">
        <v>88</v>
      </c>
      <c r="H4" s="38" t="s">
        <v>1</v>
      </c>
      <c r="I4" s="38" t="s">
        <v>2</v>
      </c>
      <c r="J4" s="38" t="s">
        <v>3</v>
      </c>
      <c r="K4" s="38" t="s">
        <v>4</v>
      </c>
    </row>
    <row r="5" spans="1:11" x14ac:dyDescent="0.25">
      <c r="A5" s="79" t="s">
        <v>5</v>
      </c>
      <c r="B5" s="79"/>
      <c r="C5" s="79"/>
      <c r="D5" s="79"/>
      <c r="E5" s="28">
        <f>mar!G5</f>
        <v>42762.020000000004</v>
      </c>
      <c r="F5" s="26">
        <f>F6+F7+F11+F27</f>
        <v>156</v>
      </c>
      <c r="G5" s="25">
        <f>G6+G7+G11+G27</f>
        <v>42918.020000000004</v>
      </c>
      <c r="H5" s="25">
        <f>H6+H7+H11+H27</f>
        <v>6116</v>
      </c>
      <c r="I5" s="25">
        <f t="shared" ref="I5:K5" si="0">I6+I7+I11+I27</f>
        <v>6950</v>
      </c>
      <c r="J5" s="25">
        <f t="shared" si="0"/>
        <v>15061</v>
      </c>
      <c r="K5" s="25">
        <f t="shared" si="0"/>
        <v>14791.02</v>
      </c>
    </row>
    <row r="6" spans="1:11" x14ac:dyDescent="0.25">
      <c r="A6" s="80" t="s">
        <v>6</v>
      </c>
      <c r="B6" s="80"/>
      <c r="C6" s="80"/>
      <c r="D6" s="80"/>
      <c r="E6" s="27">
        <f>mar!G6</f>
        <v>2021</v>
      </c>
      <c r="F6" s="31">
        <f>G6-E6</f>
        <v>156</v>
      </c>
      <c r="G6" s="5">
        <f>SUM(H6:K6)</f>
        <v>2177</v>
      </c>
      <c r="H6" s="5">
        <v>596</v>
      </c>
      <c r="I6" s="5">
        <v>631</v>
      </c>
      <c r="J6" s="5">
        <v>475</v>
      </c>
      <c r="K6" s="5">
        <v>475</v>
      </c>
    </row>
    <row r="7" spans="1:11" x14ac:dyDescent="0.25">
      <c r="A7" s="80" t="s">
        <v>7</v>
      </c>
      <c r="B7" s="80"/>
      <c r="C7" s="80"/>
      <c r="D7" s="80"/>
      <c r="E7" s="27">
        <f>mar!G7</f>
        <v>4025</v>
      </c>
      <c r="F7" s="31">
        <f>SUM(F8:F10)</f>
        <v>0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mar!G8</f>
        <v>1113</v>
      </c>
      <c r="F8" s="37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mar!G9</f>
        <v>2387</v>
      </c>
      <c r="F9" s="37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mar!G10</f>
        <v>525</v>
      </c>
      <c r="F10" s="37">
        <f t="shared" si="1"/>
        <v>0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mar!G11</f>
        <v>4077.02</v>
      </c>
      <c r="F11" s="31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mar!G12</f>
        <v>2818.02</v>
      </c>
      <c r="F12" s="37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mar!G13</f>
        <v>0</v>
      </c>
      <c r="F13" s="37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mar!G14</f>
        <v>396</v>
      </c>
      <c r="F14" s="37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mar!G15</f>
        <v>0</v>
      </c>
      <c r="F15" s="37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mar!G16</f>
        <v>2066</v>
      </c>
      <c r="F16" s="37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mar!G17</f>
        <v>0</v>
      </c>
      <c r="F17" s="37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mar!G18</f>
        <v>0</v>
      </c>
      <c r="F18" s="37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mar!G19</f>
        <v>21.02</v>
      </c>
      <c r="F19" s="37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mar!G20</f>
        <v>35</v>
      </c>
      <c r="F20" s="37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mar!G21</f>
        <v>300</v>
      </c>
      <c r="F21" s="37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mar!G22</f>
        <v>0</v>
      </c>
      <c r="F22" s="37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mar!G23</f>
        <v>1259</v>
      </c>
      <c r="F23" s="37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mar!G24</f>
        <v>1259</v>
      </c>
      <c r="F24" s="37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mar!G25</f>
        <v>0</v>
      </c>
      <c r="F25" s="37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mar!G26</f>
        <v>0</v>
      </c>
      <c r="F26" s="37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mar!G27</f>
        <v>32639</v>
      </c>
      <c r="F27" s="31">
        <f>SUM(F28:F33)</f>
        <v>0</v>
      </c>
      <c r="G27" s="5">
        <f>SUM(G28:G33)</f>
        <v>32639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12577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mar!G28</f>
        <v>465</v>
      </c>
      <c r="F28" s="37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mar!G29</f>
        <v>5578</v>
      </c>
      <c r="F29" s="37">
        <f t="shared" si="4"/>
        <v>0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mar!G30</f>
        <v>23847</v>
      </c>
      <c r="F30" s="37">
        <f t="shared" si="4"/>
        <v>0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mar!G31</f>
        <v>1318</v>
      </c>
      <c r="F31" s="37">
        <f t="shared" si="4"/>
        <v>0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mar!G32</f>
        <v>936</v>
      </c>
      <c r="F32" s="37">
        <f t="shared" si="4"/>
        <v>0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82</v>
      </c>
      <c r="B33" s="87"/>
      <c r="C33" s="87"/>
      <c r="D33" s="88"/>
      <c r="E33" s="27">
        <f>mar!G33</f>
        <v>495</v>
      </c>
      <c r="F33" s="37">
        <f t="shared" si="4"/>
        <v>0</v>
      </c>
      <c r="G33" s="4">
        <f t="shared" si="8"/>
        <v>495</v>
      </c>
      <c r="H33" s="4">
        <v>495</v>
      </c>
      <c r="I33" s="4"/>
      <c r="J33" s="4"/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mar!G34</f>
        <v>51624.020000000004</v>
      </c>
      <c r="F34" s="36">
        <f t="shared" ref="F34:K34" si="9">F35+F41+F42+F47+F51+F55+F65+F71+F76+F80+F84+F87+F90+F95</f>
        <v>156</v>
      </c>
      <c r="G34" s="3">
        <f t="shared" si="9"/>
        <v>51780.020000000004</v>
      </c>
      <c r="H34" s="3">
        <f t="shared" si="9"/>
        <v>14978</v>
      </c>
      <c r="I34" s="3">
        <f t="shared" si="9"/>
        <v>6950</v>
      </c>
      <c r="J34" s="3">
        <f t="shared" si="9"/>
        <v>15061</v>
      </c>
      <c r="K34" s="3">
        <f t="shared" si="9"/>
        <v>14791.02</v>
      </c>
    </row>
    <row r="35" spans="1:11" x14ac:dyDescent="0.25">
      <c r="A35" s="80" t="s">
        <v>31</v>
      </c>
      <c r="B35" s="80"/>
      <c r="C35" s="80"/>
      <c r="D35" s="80"/>
      <c r="E35" s="27">
        <f>mar!G35</f>
        <v>4684</v>
      </c>
      <c r="F35" s="31">
        <f t="shared" ref="F35:K35" si="10">SUM(F36:F40)</f>
        <v>20</v>
      </c>
      <c r="G35" s="6">
        <f t="shared" si="10"/>
        <v>4704</v>
      </c>
      <c r="H35" s="6">
        <f t="shared" si="10"/>
        <v>1006</v>
      </c>
      <c r="I35" s="6">
        <f t="shared" si="10"/>
        <v>1098</v>
      </c>
      <c r="J35" s="6">
        <f t="shared" si="10"/>
        <v>1308.5</v>
      </c>
      <c r="K35" s="6">
        <f t="shared" si="10"/>
        <v>1291.5</v>
      </c>
    </row>
    <row r="36" spans="1:11" x14ac:dyDescent="0.25">
      <c r="A36" s="89" t="s">
        <v>32</v>
      </c>
      <c r="B36" s="89"/>
      <c r="C36" s="89"/>
      <c r="D36" s="89"/>
      <c r="E36" s="27">
        <f>mar!G36</f>
        <v>2024</v>
      </c>
      <c r="F36" s="33">
        <f>G36-E36</f>
        <v>0</v>
      </c>
      <c r="G36" s="4">
        <f t="shared" ref="G36:G46" si="11">SUM(H36:K36)</f>
        <v>2024</v>
      </c>
      <c r="H36" s="4">
        <v>485</v>
      </c>
      <c r="I36" s="4">
        <v>537</v>
      </c>
      <c r="J36" s="4">
        <v>501</v>
      </c>
      <c r="K36" s="4">
        <v>501</v>
      </c>
    </row>
    <row r="37" spans="1:11" x14ac:dyDescent="0.25">
      <c r="A37" s="81" t="s">
        <v>33</v>
      </c>
      <c r="B37" s="81"/>
      <c r="C37" s="81"/>
      <c r="D37" s="81"/>
      <c r="E37" s="27">
        <f>mar!G37</f>
        <v>1092</v>
      </c>
      <c r="F37" s="33">
        <f t="shared" ref="F37:F40" si="12">G37-E37</f>
        <v>0</v>
      </c>
      <c r="G37" s="4">
        <f t="shared" si="11"/>
        <v>1092</v>
      </c>
      <c r="H37" s="4">
        <v>298</v>
      </c>
      <c r="I37" s="4">
        <v>270</v>
      </c>
      <c r="J37" s="4">
        <v>270.5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mar!G38</f>
        <v>37</v>
      </c>
      <c r="F38" s="33">
        <f t="shared" si="12"/>
        <v>0</v>
      </c>
      <c r="G38" s="4">
        <f t="shared" si="11"/>
        <v>37</v>
      </c>
      <c r="H38" s="4">
        <v>10</v>
      </c>
      <c r="I38" s="4">
        <v>9</v>
      </c>
      <c r="J38" s="4">
        <v>9</v>
      </c>
      <c r="K38" s="4">
        <v>9</v>
      </c>
    </row>
    <row r="39" spans="1:11" x14ac:dyDescent="0.25">
      <c r="A39" s="81" t="s">
        <v>35</v>
      </c>
      <c r="B39" s="81"/>
      <c r="C39" s="81"/>
      <c r="D39" s="81"/>
      <c r="E39" s="27">
        <f>mar!G39</f>
        <v>0</v>
      </c>
      <c r="F39" s="33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mar!G40</f>
        <v>1531</v>
      </c>
      <c r="F40" s="33">
        <f t="shared" si="12"/>
        <v>20</v>
      </c>
      <c r="G40" s="4">
        <f t="shared" si="11"/>
        <v>1551</v>
      </c>
      <c r="H40" s="4">
        <v>213</v>
      </c>
      <c r="I40" s="4">
        <v>282</v>
      </c>
      <c r="J40" s="4">
        <v>528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mar!G41</f>
        <v>0</v>
      </c>
      <c r="F41" s="31">
        <f>G41-E41</f>
        <v>0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mar!G42</f>
        <v>0</v>
      </c>
      <c r="F42" s="31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mar!G43</f>
        <v>0</v>
      </c>
      <c r="F43" s="33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mar!G44</f>
        <v>0</v>
      </c>
      <c r="F44" s="33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mar!G45</f>
        <v>0</v>
      </c>
      <c r="F45" s="33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mar!G46</f>
        <v>0</v>
      </c>
      <c r="F46" s="33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mar!G47</f>
        <v>0</v>
      </c>
      <c r="F47" s="31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mar!G48</f>
        <v>0</v>
      </c>
      <c r="F48" s="33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mar!G49</f>
        <v>0</v>
      </c>
      <c r="F49" s="33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mar!G50</f>
        <v>0</v>
      </c>
      <c r="F50" s="33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mar!G51</f>
        <v>555.6</v>
      </c>
      <c r="F51" s="35">
        <f>SUM(F52:F54)</f>
        <v>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mar!G52</f>
        <v>478.6</v>
      </c>
      <c r="F52" s="33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mar!G53</f>
        <v>64</v>
      </c>
      <c r="F53" s="33">
        <f t="shared" si="15"/>
        <v>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mar!G54</f>
        <v>13</v>
      </c>
      <c r="F54" s="33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mar!G55</f>
        <v>2546.42</v>
      </c>
      <c r="F55" s="31">
        <f>SUM(F56:F64)</f>
        <v>0</v>
      </c>
      <c r="G55" s="6">
        <f>SUM(H55:K55)</f>
        <v>2546.42</v>
      </c>
      <c r="H55" s="6">
        <f>SUM(H56:H64)</f>
        <v>515</v>
      </c>
      <c r="I55" s="6">
        <f>SUM(I56:I64)</f>
        <v>557.9</v>
      </c>
      <c r="J55" s="6">
        <f>SUM(J56:J64)</f>
        <v>818</v>
      </c>
      <c r="K55" s="6">
        <f>SUM(K56:K64)</f>
        <v>655.52</v>
      </c>
    </row>
    <row r="56" spans="1:13" x14ac:dyDescent="0.25">
      <c r="A56" s="81" t="s">
        <v>46</v>
      </c>
      <c r="B56" s="81"/>
      <c r="C56" s="81"/>
      <c r="D56" s="81"/>
      <c r="E56" s="27">
        <f>mar!G56</f>
        <v>0</v>
      </c>
      <c r="F56" s="33">
        <f t="shared" ref="F56:F64" si="16">G56-E56</f>
        <v>0</v>
      </c>
      <c r="G56" s="8">
        <f t="shared" ref="G56:G102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mar!G57</f>
        <v>86</v>
      </c>
      <c r="F57" s="33">
        <f t="shared" si="16"/>
        <v>0</v>
      </c>
      <c r="G57" s="8">
        <f t="shared" si="17"/>
        <v>86</v>
      </c>
      <c r="H57" s="8">
        <v>27</v>
      </c>
      <c r="I57" s="8">
        <v>27</v>
      </c>
      <c r="J57" s="8">
        <v>5</v>
      </c>
      <c r="K57" s="8">
        <v>27</v>
      </c>
    </row>
    <row r="58" spans="1:13" x14ac:dyDescent="0.25">
      <c r="A58" s="81" t="s">
        <v>48</v>
      </c>
      <c r="B58" s="81"/>
      <c r="C58" s="81"/>
      <c r="D58" s="81"/>
      <c r="E58" s="27">
        <f>mar!G58</f>
        <v>432.9</v>
      </c>
      <c r="F58" s="33">
        <f t="shared" si="16"/>
        <v>0</v>
      </c>
      <c r="G58" s="4">
        <f t="shared" si="17"/>
        <v>432.9</v>
      </c>
      <c r="H58" s="4">
        <v>168</v>
      </c>
      <c r="I58" s="4">
        <v>26.9</v>
      </c>
      <c r="J58" s="4">
        <v>225.5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mar!G59</f>
        <v>396</v>
      </c>
      <c r="F59" s="33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mar!G60</f>
        <v>35</v>
      </c>
      <c r="F60" s="33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mar!G61</f>
        <v>21.02</v>
      </c>
      <c r="F61" s="33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mar!G62</f>
        <v>300</v>
      </c>
      <c r="F62" s="33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mar!G63</f>
        <v>0</v>
      </c>
      <c r="F63" s="33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mar!G64</f>
        <v>1275.5</v>
      </c>
      <c r="F64" s="33">
        <f t="shared" si="16"/>
        <v>0</v>
      </c>
      <c r="G64" s="4">
        <f t="shared" si="17"/>
        <v>1275.5</v>
      </c>
      <c r="H64" s="4">
        <v>125</v>
      </c>
      <c r="I64" s="4">
        <v>309</v>
      </c>
      <c r="J64" s="4">
        <v>407.5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mar!G65</f>
        <v>1265.5</v>
      </c>
      <c r="F65" s="31">
        <f>SUM(F66:F70)</f>
        <v>0</v>
      </c>
      <c r="G65" s="6">
        <f>SUM(H65:K65)</f>
        <v>1265.5</v>
      </c>
      <c r="H65" s="6">
        <f>SUM(H66:H70)</f>
        <v>1152</v>
      </c>
      <c r="I65" s="6">
        <f>SUM(I66:I70)</f>
        <v>68.5</v>
      </c>
      <c r="J65" s="6">
        <f>SUM(J66:J70)</f>
        <v>21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mar!G66</f>
        <v>59.5</v>
      </c>
      <c r="F66" s="33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mar!G67</f>
        <v>112</v>
      </c>
      <c r="F67" s="33">
        <f t="shared" si="18"/>
        <v>0</v>
      </c>
      <c r="G67" s="4">
        <f t="shared" si="17"/>
        <v>112</v>
      </c>
      <c r="H67" s="4">
        <v>43</v>
      </c>
      <c r="I67" s="4">
        <v>53</v>
      </c>
      <c r="J67" s="4">
        <v>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mar!G68</f>
        <v>2</v>
      </c>
      <c r="F68" s="33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mar!G69</f>
        <v>1017</v>
      </c>
      <c r="F69" s="33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mar!G70</f>
        <v>75</v>
      </c>
      <c r="F70" s="33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mar!G71</f>
        <v>971</v>
      </c>
      <c r="F71" s="31">
        <f>SUM(F72:F75)</f>
        <v>0</v>
      </c>
      <c r="G71" s="6">
        <f t="shared" si="17"/>
        <v>971</v>
      </c>
      <c r="H71" s="6">
        <f>SUM(H72:H75)</f>
        <v>383</v>
      </c>
      <c r="I71" s="6">
        <f>SUM(I72:I75)</f>
        <v>283</v>
      </c>
      <c r="J71" s="6">
        <f>SUM(J72:J75)</f>
        <v>195</v>
      </c>
      <c r="K71" s="6">
        <f>SUM(K72:K75)</f>
        <v>110</v>
      </c>
    </row>
    <row r="72" spans="1:11" x14ac:dyDescent="0.25">
      <c r="A72" s="89" t="s">
        <v>32</v>
      </c>
      <c r="B72" s="89"/>
      <c r="C72" s="89"/>
      <c r="D72" s="89"/>
      <c r="E72" s="27">
        <f>mar!G72</f>
        <v>0</v>
      </c>
      <c r="F72" s="33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mar!G73</f>
        <v>596</v>
      </c>
      <c r="F73" s="33">
        <f t="shared" si="19"/>
        <v>0</v>
      </c>
      <c r="G73" s="4">
        <f t="shared" si="17"/>
        <v>596</v>
      </c>
      <c r="H73" s="4">
        <v>120</v>
      </c>
      <c r="I73" s="4">
        <v>246</v>
      </c>
      <c r="J73" s="4">
        <v>157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mar!G74</f>
        <v>150</v>
      </c>
      <c r="F74" s="33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38</v>
      </c>
      <c r="K74" s="4">
        <v>37</v>
      </c>
    </row>
    <row r="75" spans="1:11" x14ac:dyDescent="0.25">
      <c r="A75" s="81" t="s">
        <v>54</v>
      </c>
      <c r="B75" s="81"/>
      <c r="C75" s="81"/>
      <c r="D75" s="81"/>
      <c r="E75" s="27">
        <f>mar!G75</f>
        <v>225</v>
      </c>
      <c r="F75" s="33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mar!G76</f>
        <v>2708</v>
      </c>
      <c r="F76" s="34">
        <f>SUM(F77:F79)</f>
        <v>0</v>
      </c>
      <c r="G76" s="6">
        <f>SUM(H76:K76)</f>
        <v>2708</v>
      </c>
      <c r="H76" s="6">
        <f>SUM(H77:H79)</f>
        <v>620</v>
      </c>
      <c r="I76" s="6">
        <f>SUM(I77:I79)</f>
        <v>688</v>
      </c>
      <c r="J76" s="6">
        <f>SUM(J77:J79)</f>
        <v>765</v>
      </c>
      <c r="K76" s="6">
        <f>SUM(K77:K79)</f>
        <v>635</v>
      </c>
    </row>
    <row r="77" spans="1:11" x14ac:dyDescent="0.25">
      <c r="A77" s="81" t="s">
        <v>58</v>
      </c>
      <c r="B77" s="81"/>
      <c r="C77" s="81"/>
      <c r="D77" s="81"/>
      <c r="E77" s="27">
        <f>mar!G77</f>
        <v>1503</v>
      </c>
      <c r="F77" s="33">
        <f t="shared" ref="F77:F79" si="20">G77-E77</f>
        <v>0</v>
      </c>
      <c r="G77" s="4">
        <f t="shared" si="17"/>
        <v>1503</v>
      </c>
      <c r="H77" s="4">
        <v>351</v>
      </c>
      <c r="I77" s="4">
        <v>419</v>
      </c>
      <c r="J77" s="4">
        <v>367</v>
      </c>
      <c r="K77" s="4">
        <v>366</v>
      </c>
    </row>
    <row r="78" spans="1:11" x14ac:dyDescent="0.25">
      <c r="A78" s="81" t="s">
        <v>59</v>
      </c>
      <c r="B78" s="81"/>
      <c r="C78" s="81"/>
      <c r="D78" s="81"/>
      <c r="E78" s="27">
        <f>mar!G78</f>
        <v>1151</v>
      </c>
      <c r="F78" s="33">
        <f t="shared" si="20"/>
        <v>0</v>
      </c>
      <c r="G78" s="4">
        <f t="shared" si="17"/>
        <v>1151</v>
      </c>
      <c r="H78" s="4">
        <v>256</v>
      </c>
      <c r="I78" s="4">
        <v>255</v>
      </c>
      <c r="J78" s="4">
        <v>385</v>
      </c>
      <c r="K78" s="4">
        <v>255</v>
      </c>
    </row>
    <row r="79" spans="1:11" x14ac:dyDescent="0.25">
      <c r="A79" s="94" t="s">
        <v>60</v>
      </c>
      <c r="B79" s="94"/>
      <c r="C79" s="94"/>
      <c r="D79" s="94"/>
      <c r="E79" s="27">
        <f>mar!G79</f>
        <v>54</v>
      </c>
      <c r="F79" s="33">
        <f t="shared" si="20"/>
        <v>0</v>
      </c>
      <c r="G79" s="4">
        <f t="shared" si="17"/>
        <v>54</v>
      </c>
      <c r="H79" s="4">
        <v>13</v>
      </c>
      <c r="I79" s="4">
        <v>14</v>
      </c>
      <c r="J79" s="4">
        <v>13</v>
      </c>
      <c r="K79" s="4">
        <v>14</v>
      </c>
    </row>
    <row r="80" spans="1:11" x14ac:dyDescent="0.25">
      <c r="A80" s="80" t="s">
        <v>61</v>
      </c>
      <c r="B80" s="80"/>
      <c r="C80" s="80"/>
      <c r="D80" s="80"/>
      <c r="E80" s="27">
        <f>mar!G80</f>
        <v>6702</v>
      </c>
      <c r="F80" s="31">
        <f>SUM(F81:F83)</f>
        <v>136</v>
      </c>
      <c r="G80" s="6">
        <f>SUM(H80:K80)</f>
        <v>6838</v>
      </c>
      <c r="H80" s="6">
        <f>SUM(H81:H83)</f>
        <v>3733</v>
      </c>
      <c r="I80" s="6">
        <f t="shared" ref="I80:K80" si="21">SUM(I81:I83)</f>
        <v>2975</v>
      </c>
      <c r="J80" s="6">
        <f t="shared" si="21"/>
        <v>45</v>
      </c>
      <c r="K80" s="6">
        <f t="shared" si="21"/>
        <v>85</v>
      </c>
    </row>
    <row r="81" spans="1:11" x14ac:dyDescent="0.25">
      <c r="A81" s="81" t="s">
        <v>33</v>
      </c>
      <c r="B81" s="81"/>
      <c r="C81" s="81"/>
      <c r="D81" s="81"/>
      <c r="E81" s="27">
        <f>mar!G81</f>
        <v>270</v>
      </c>
      <c r="F81" s="33">
        <f t="shared" ref="F81:F83" si="22">G81-E81</f>
        <v>136</v>
      </c>
      <c r="G81" s="4">
        <f t="shared" si="17"/>
        <v>406</v>
      </c>
      <c r="H81" s="4">
        <v>90</v>
      </c>
      <c r="I81" s="4">
        <v>186</v>
      </c>
      <c r="J81" s="4">
        <v>45</v>
      </c>
      <c r="K81" s="4">
        <v>85</v>
      </c>
    </row>
    <row r="82" spans="1:11" x14ac:dyDescent="0.25">
      <c r="A82" s="81" t="s">
        <v>62</v>
      </c>
      <c r="B82" s="81"/>
      <c r="C82" s="81"/>
      <c r="D82" s="81"/>
      <c r="E82" s="27">
        <f>mar!G82</f>
        <v>6432</v>
      </c>
      <c r="F82" s="33">
        <f t="shared" si="22"/>
        <v>0</v>
      </c>
      <c r="G82" s="4">
        <f t="shared" si="17"/>
        <v>6432</v>
      </c>
      <c r="H82" s="4">
        <v>3643</v>
      </c>
      <c r="I82" s="4">
        <v>2789</v>
      </c>
      <c r="J82" s="4">
        <v>0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mar!G83</f>
        <v>0</v>
      </c>
      <c r="F83" s="33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mar!G84</f>
        <v>22186.5</v>
      </c>
      <c r="F84" s="31">
        <f>F85+F86</f>
        <v>0</v>
      </c>
      <c r="G84" s="6">
        <f t="shared" si="17"/>
        <v>22186.5</v>
      </c>
      <c r="H84" s="6">
        <f>SUM(H85:H86)</f>
        <v>686.5</v>
      </c>
      <c r="I84" s="6">
        <f>SUM(I85:I86)</f>
        <v>0</v>
      </c>
      <c r="J84" s="6">
        <f>SUM(J85:J86)</f>
        <v>10750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mar!G85</f>
        <v>28.5</v>
      </c>
      <c r="F85" s="33">
        <f t="shared" ref="F85:F86" si="23">G85-E85</f>
        <v>0</v>
      </c>
      <c r="G85" s="4">
        <f t="shared" si="17"/>
        <v>28.5</v>
      </c>
      <c r="H85" s="4">
        <v>28.5</v>
      </c>
      <c r="I85" s="4">
        <v>0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mar!G86</f>
        <v>22158</v>
      </c>
      <c r="F86" s="33">
        <f t="shared" si="23"/>
        <v>0</v>
      </c>
      <c r="G86" s="4">
        <f t="shared" si="17"/>
        <v>22158</v>
      </c>
      <c r="H86" s="4">
        <v>658</v>
      </c>
      <c r="I86" s="4">
        <v>0</v>
      </c>
      <c r="J86" s="4">
        <v>10750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mar!G87</f>
        <v>0</v>
      </c>
      <c r="F87" s="31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mar!G88</f>
        <v>0</v>
      </c>
      <c r="F88" s="33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mar!G89</f>
        <v>0</v>
      </c>
      <c r="F89" s="33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mar!G90</f>
        <v>9569.75</v>
      </c>
      <c r="F90" s="31">
        <f>SUM(F91:F94)</f>
        <v>0</v>
      </c>
      <c r="G90" s="6">
        <f>SUM(H90:K90)</f>
        <v>9569.75</v>
      </c>
      <c r="H90" s="6">
        <f>SUM(H91:H94)</f>
        <v>6600.5</v>
      </c>
      <c r="I90" s="6">
        <f>SUM(I91:I94)</f>
        <v>1010.75</v>
      </c>
      <c r="J90" s="6">
        <f>SUM(J91:J94)</f>
        <v>922.5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mar!G91</f>
        <v>0</v>
      </c>
      <c r="F91" s="33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mar!G92</f>
        <v>699.75</v>
      </c>
      <c r="F92" s="33">
        <f t="shared" si="25"/>
        <v>0</v>
      </c>
      <c r="G92" s="4">
        <f t="shared" si="17"/>
        <v>699.75</v>
      </c>
      <c r="H92" s="4">
        <v>238</v>
      </c>
      <c r="I92" s="4">
        <v>98.75</v>
      </c>
      <c r="J92" s="4">
        <v>110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mar!G93</f>
        <v>0</v>
      </c>
      <c r="F93" s="33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mar!G94</f>
        <v>8870</v>
      </c>
      <c r="F94" s="33">
        <f t="shared" si="25"/>
        <v>0</v>
      </c>
      <c r="G94" s="4">
        <f t="shared" si="17"/>
        <v>8870</v>
      </c>
      <c r="H94" s="4">
        <v>6362.5</v>
      </c>
      <c r="I94" s="4">
        <v>912</v>
      </c>
      <c r="J94" s="4">
        <v>812.5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mar!G95</f>
        <v>435.25</v>
      </c>
      <c r="F95" s="31">
        <f>SUM(F96:F99)</f>
        <v>0</v>
      </c>
      <c r="G95" s="6">
        <f>SUM(H95:K95)</f>
        <v>435.25</v>
      </c>
      <c r="H95" s="6">
        <f>SUM(H96:H99)</f>
        <v>138</v>
      </c>
      <c r="I95" s="6">
        <f>SUM(I96:I99)</f>
        <v>115.25</v>
      </c>
      <c r="J95" s="6">
        <f>SUM(J96:J99)</f>
        <v>108</v>
      </c>
      <c r="K95" s="6">
        <f>SUM(K96:K99)</f>
        <v>74</v>
      </c>
    </row>
    <row r="96" spans="1:11" x14ac:dyDescent="0.25">
      <c r="A96" s="81" t="s">
        <v>32</v>
      </c>
      <c r="B96" s="81"/>
      <c r="C96" s="81"/>
      <c r="D96" s="81"/>
      <c r="E96" s="27">
        <f>mar!G96</f>
        <v>278.25</v>
      </c>
      <c r="F96" s="33">
        <f t="shared" ref="F96:F99" si="26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mar!G97</f>
        <v>129</v>
      </c>
      <c r="F97" s="33">
        <f t="shared" si="26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mar!G98</f>
        <v>8</v>
      </c>
      <c r="F98" s="33">
        <f t="shared" si="26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mar!G99</f>
        <v>20</v>
      </c>
      <c r="F99" s="33">
        <f t="shared" si="26"/>
        <v>0</v>
      </c>
      <c r="G99" s="4">
        <f t="shared" si="17"/>
        <v>20</v>
      </c>
      <c r="H99" s="4">
        <v>20</v>
      </c>
      <c r="I99" s="4">
        <v>0</v>
      </c>
      <c r="J99" s="4">
        <v>0</v>
      </c>
      <c r="K99" s="4">
        <v>0</v>
      </c>
    </row>
    <row r="100" spans="1:11" x14ac:dyDescent="0.25">
      <c r="A100" s="95" t="s">
        <v>69</v>
      </c>
      <c r="B100" s="95"/>
      <c r="C100" s="95"/>
      <c r="D100" s="95"/>
      <c r="E100" s="27">
        <f>mar!G100</f>
        <v>-8862</v>
      </c>
      <c r="F100" s="32">
        <f>F101+F102</f>
        <v>0</v>
      </c>
      <c r="G100" s="6">
        <f>G5-G34</f>
        <v>-8862</v>
      </c>
      <c r="H100" s="6">
        <f t="shared" ref="H100:K100" si="27">H5-H34</f>
        <v>-8862</v>
      </c>
      <c r="I100" s="6">
        <f t="shared" si="27"/>
        <v>0</v>
      </c>
      <c r="J100" s="6">
        <f t="shared" si="27"/>
        <v>0</v>
      </c>
      <c r="K100" s="6">
        <f t="shared" si="27"/>
        <v>0</v>
      </c>
    </row>
    <row r="101" spans="1:11" x14ac:dyDescent="0.25">
      <c r="A101" s="81" t="s">
        <v>70</v>
      </c>
      <c r="B101" s="81"/>
      <c r="C101" s="81"/>
      <c r="D101" s="81"/>
      <c r="E101" s="27">
        <f>mar!G101</f>
        <v>0</v>
      </c>
      <c r="F101" s="30"/>
      <c r="G101" s="4">
        <f>SUM(H101:K101)</f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 x14ac:dyDescent="0.25">
      <c r="A102" s="81" t="s">
        <v>71</v>
      </c>
      <c r="B102" s="81"/>
      <c r="C102" s="81"/>
      <c r="D102" s="81"/>
      <c r="E102" s="27">
        <f>mar!G102</f>
        <v>-8862</v>
      </c>
      <c r="F102" s="30"/>
      <c r="G102" s="4">
        <f t="shared" si="17"/>
        <v>-8862</v>
      </c>
      <c r="H102" s="4">
        <f>H5-H34</f>
        <v>-8862</v>
      </c>
      <c r="I102" s="4">
        <f t="shared" ref="I102:K102" si="28">I5-I34</f>
        <v>0</v>
      </c>
      <c r="J102" s="4">
        <f t="shared" si="28"/>
        <v>0</v>
      </c>
      <c r="K102" s="4">
        <f t="shared" si="28"/>
        <v>0</v>
      </c>
    </row>
    <row r="104" spans="1:11" x14ac:dyDescent="0.25">
      <c r="A104" s="7" t="s">
        <v>72</v>
      </c>
    </row>
    <row r="105" spans="1:11" x14ac:dyDescent="0.25">
      <c r="A105" s="7" t="s">
        <v>73</v>
      </c>
      <c r="G105" s="7" t="s">
        <v>74</v>
      </c>
    </row>
    <row r="106" spans="1:11" x14ac:dyDescent="0.25">
      <c r="A106" s="7" t="s">
        <v>75</v>
      </c>
      <c r="G106" s="7" t="s">
        <v>76</v>
      </c>
    </row>
  </sheetData>
  <mergeCells count="100"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2:K2"/>
    <mergeCell ref="A4:D4"/>
    <mergeCell ref="A5:D5"/>
    <mergeCell ref="A6:D6"/>
    <mergeCell ref="A7:D7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view="pageBreakPreview" topLeftCell="A61" zoomScaleNormal="100" zoomScaleSheetLayoutView="100" workbookViewId="0">
      <selection activeCell="J86" sqref="J86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97</v>
      </c>
    </row>
    <row r="2" spans="1:11" x14ac:dyDescent="0.25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39" t="s">
        <v>86</v>
      </c>
      <c r="F4" s="39" t="s">
        <v>87</v>
      </c>
      <c r="G4" s="21" t="s">
        <v>88</v>
      </c>
      <c r="H4" s="39" t="s">
        <v>1</v>
      </c>
      <c r="I4" s="39" t="s">
        <v>2</v>
      </c>
      <c r="J4" s="39" t="s">
        <v>3</v>
      </c>
      <c r="K4" s="39" t="s">
        <v>4</v>
      </c>
    </row>
    <row r="5" spans="1:11" x14ac:dyDescent="0.25">
      <c r="A5" s="79" t="s">
        <v>5</v>
      </c>
      <c r="B5" s="79"/>
      <c r="C5" s="79"/>
      <c r="D5" s="79"/>
      <c r="E5" s="28">
        <f>apr!G5</f>
        <v>42918.020000000004</v>
      </c>
      <c r="F5" s="26">
        <f>F6+F7+F11+F27</f>
        <v>94</v>
      </c>
      <c r="G5" s="25">
        <f>G6+G7+G11+G27</f>
        <v>43012.020000000004</v>
      </c>
      <c r="H5" s="25">
        <f>H6+H7+H11+H27</f>
        <v>6116</v>
      </c>
      <c r="I5" s="25">
        <f t="shared" ref="I5:K5" si="0">I6+I7+I11+I27</f>
        <v>7044</v>
      </c>
      <c r="J5" s="25">
        <f t="shared" si="0"/>
        <v>15061</v>
      </c>
      <c r="K5" s="25">
        <f t="shared" si="0"/>
        <v>14791.02</v>
      </c>
    </row>
    <row r="6" spans="1:11" x14ac:dyDescent="0.25">
      <c r="A6" s="80" t="s">
        <v>6</v>
      </c>
      <c r="B6" s="80"/>
      <c r="C6" s="80"/>
      <c r="D6" s="80"/>
      <c r="E6" s="27">
        <f>apr!G6</f>
        <v>2177</v>
      </c>
      <c r="F6" s="41">
        <f>G6-E6</f>
        <v>94</v>
      </c>
      <c r="G6" s="5">
        <f>SUM(H6:K6)</f>
        <v>2271</v>
      </c>
      <c r="H6" s="5">
        <v>596</v>
      </c>
      <c r="I6" s="5">
        <v>725</v>
      </c>
      <c r="J6" s="5">
        <v>475</v>
      </c>
      <c r="K6" s="5">
        <v>475</v>
      </c>
    </row>
    <row r="7" spans="1:11" x14ac:dyDescent="0.25">
      <c r="A7" s="80" t="s">
        <v>7</v>
      </c>
      <c r="B7" s="80"/>
      <c r="C7" s="80"/>
      <c r="D7" s="80"/>
      <c r="E7" s="27">
        <f>apr!G7</f>
        <v>4025</v>
      </c>
      <c r="F7" s="41">
        <f>SUM(F8:F10)</f>
        <v>0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apr!G8</f>
        <v>1113</v>
      </c>
      <c r="F8" s="43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apr!G9</f>
        <v>2387</v>
      </c>
      <c r="F9" s="43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apr!G10</f>
        <v>525</v>
      </c>
      <c r="F10" s="43">
        <f t="shared" si="1"/>
        <v>0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apr!G11</f>
        <v>4077.02</v>
      </c>
      <c r="F11" s="41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apr!G12</f>
        <v>2818.02</v>
      </c>
      <c r="F12" s="43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apr!G13</f>
        <v>0</v>
      </c>
      <c r="F13" s="43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apr!G14</f>
        <v>396</v>
      </c>
      <c r="F14" s="43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apr!G15</f>
        <v>0</v>
      </c>
      <c r="F15" s="43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apr!G16</f>
        <v>2066</v>
      </c>
      <c r="F16" s="43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apr!G17</f>
        <v>0</v>
      </c>
      <c r="F17" s="43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apr!G18</f>
        <v>0</v>
      </c>
      <c r="F18" s="43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apr!G19</f>
        <v>21.02</v>
      </c>
      <c r="F19" s="43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apr!G20</f>
        <v>35</v>
      </c>
      <c r="F20" s="43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apr!G21</f>
        <v>300</v>
      </c>
      <c r="F21" s="43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apr!G22</f>
        <v>0</v>
      </c>
      <c r="F22" s="43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apr!G23</f>
        <v>1259</v>
      </c>
      <c r="F23" s="43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apr!G24</f>
        <v>1259</v>
      </c>
      <c r="F24" s="43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apr!G25</f>
        <v>0</v>
      </c>
      <c r="F25" s="43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apr!G26</f>
        <v>0</v>
      </c>
      <c r="F26" s="43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apr!G27</f>
        <v>32639</v>
      </c>
      <c r="F27" s="41">
        <f>SUM(F28:F33)</f>
        <v>0</v>
      </c>
      <c r="G27" s="5">
        <f>SUM(G28:G33)</f>
        <v>32639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12577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apr!G28</f>
        <v>465</v>
      </c>
      <c r="F28" s="43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apr!G29</f>
        <v>5578</v>
      </c>
      <c r="F29" s="43">
        <f t="shared" si="4"/>
        <v>0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apr!G30</f>
        <v>23847</v>
      </c>
      <c r="F30" s="43">
        <f t="shared" si="4"/>
        <v>0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apr!G31</f>
        <v>1318</v>
      </c>
      <c r="F31" s="43">
        <f t="shared" si="4"/>
        <v>0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apr!G32</f>
        <v>936</v>
      </c>
      <c r="F32" s="43">
        <f t="shared" si="4"/>
        <v>0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98</v>
      </c>
      <c r="B33" s="87"/>
      <c r="C33" s="87"/>
      <c r="D33" s="88"/>
      <c r="E33" s="27">
        <f>apr!G33</f>
        <v>495</v>
      </c>
      <c r="F33" s="43">
        <f t="shared" si="4"/>
        <v>0</v>
      </c>
      <c r="G33" s="4">
        <f t="shared" si="8"/>
        <v>495</v>
      </c>
      <c r="H33" s="4">
        <v>495</v>
      </c>
      <c r="I33" s="4"/>
      <c r="J33" s="4"/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apr!G34</f>
        <v>51780.020000000004</v>
      </c>
      <c r="F34" s="40">
        <f t="shared" ref="F34:K34" si="9">F35+F41+F42+F47+F51+F55+F65+F71+F76+F80+F84+F87+F90+F95</f>
        <v>94</v>
      </c>
      <c r="G34" s="3">
        <f t="shared" si="9"/>
        <v>51874.020000000004</v>
      </c>
      <c r="H34" s="3">
        <f t="shared" si="9"/>
        <v>14978</v>
      </c>
      <c r="I34" s="3">
        <f t="shared" si="9"/>
        <v>7044</v>
      </c>
      <c r="J34" s="3">
        <f t="shared" si="9"/>
        <v>15061</v>
      </c>
      <c r="K34" s="3">
        <f t="shared" si="9"/>
        <v>14791.02</v>
      </c>
    </row>
    <row r="35" spans="1:11" x14ac:dyDescent="0.25">
      <c r="A35" s="80" t="s">
        <v>31</v>
      </c>
      <c r="B35" s="80"/>
      <c r="C35" s="80"/>
      <c r="D35" s="80"/>
      <c r="E35" s="27">
        <f>apr!G35</f>
        <v>4704</v>
      </c>
      <c r="F35" s="41">
        <f t="shared" ref="F35:K35" si="10">SUM(F36:F40)</f>
        <v>51</v>
      </c>
      <c r="G35" s="6">
        <f t="shared" si="10"/>
        <v>4755</v>
      </c>
      <c r="H35" s="6">
        <f t="shared" si="10"/>
        <v>1006</v>
      </c>
      <c r="I35" s="6">
        <f t="shared" si="10"/>
        <v>1149</v>
      </c>
      <c r="J35" s="6">
        <f t="shared" si="10"/>
        <v>1308.5</v>
      </c>
      <c r="K35" s="6">
        <f t="shared" si="10"/>
        <v>1291.5</v>
      </c>
    </row>
    <row r="36" spans="1:11" x14ac:dyDescent="0.25">
      <c r="A36" s="89" t="s">
        <v>32</v>
      </c>
      <c r="B36" s="89"/>
      <c r="C36" s="89"/>
      <c r="D36" s="89"/>
      <c r="E36" s="27">
        <f>apr!G36</f>
        <v>2024</v>
      </c>
      <c r="F36" s="44">
        <f>G36-E36</f>
        <v>27.5</v>
      </c>
      <c r="G36" s="4">
        <f t="shared" ref="G36:G46" si="11">SUM(H36:K36)</f>
        <v>2051.5</v>
      </c>
      <c r="H36" s="4">
        <v>485</v>
      </c>
      <c r="I36" s="4">
        <v>564.5</v>
      </c>
      <c r="J36" s="4">
        <v>501</v>
      </c>
      <c r="K36" s="4">
        <v>501</v>
      </c>
    </row>
    <row r="37" spans="1:11" x14ac:dyDescent="0.25">
      <c r="A37" s="81" t="s">
        <v>33</v>
      </c>
      <c r="B37" s="81"/>
      <c r="C37" s="81"/>
      <c r="D37" s="81"/>
      <c r="E37" s="27">
        <f>apr!G37</f>
        <v>1092</v>
      </c>
      <c r="F37" s="44">
        <f t="shared" ref="F37:F40" si="12">G37-E37</f>
        <v>23.5</v>
      </c>
      <c r="G37" s="4">
        <f t="shared" si="11"/>
        <v>1115.5</v>
      </c>
      <c r="H37" s="4">
        <v>298</v>
      </c>
      <c r="I37" s="4">
        <v>293.5</v>
      </c>
      <c r="J37" s="4">
        <v>270.5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apr!G38</f>
        <v>37</v>
      </c>
      <c r="F38" s="44">
        <f t="shared" si="12"/>
        <v>0</v>
      </c>
      <c r="G38" s="4">
        <f t="shared" si="11"/>
        <v>37</v>
      </c>
      <c r="H38" s="4">
        <v>10</v>
      </c>
      <c r="I38" s="4">
        <v>9</v>
      </c>
      <c r="J38" s="4">
        <v>9</v>
      </c>
      <c r="K38" s="4">
        <v>9</v>
      </c>
    </row>
    <row r="39" spans="1:11" x14ac:dyDescent="0.25">
      <c r="A39" s="81" t="s">
        <v>35</v>
      </c>
      <c r="B39" s="81"/>
      <c r="C39" s="81"/>
      <c r="D39" s="81"/>
      <c r="E39" s="27">
        <f>apr!G39</f>
        <v>0</v>
      </c>
      <c r="F39" s="44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apr!G40</f>
        <v>1551</v>
      </c>
      <c r="F40" s="44">
        <f t="shared" si="12"/>
        <v>0</v>
      </c>
      <c r="G40" s="4">
        <f t="shared" si="11"/>
        <v>1551</v>
      </c>
      <c r="H40" s="4">
        <v>213</v>
      </c>
      <c r="I40" s="4">
        <v>282</v>
      </c>
      <c r="J40" s="4">
        <v>528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apr!G41</f>
        <v>0</v>
      </c>
      <c r="F41" s="41">
        <f>G41-E41</f>
        <v>0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apr!G42</f>
        <v>0</v>
      </c>
      <c r="F42" s="41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apr!G43</f>
        <v>0</v>
      </c>
      <c r="F43" s="44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apr!G44</f>
        <v>0</v>
      </c>
      <c r="F44" s="44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apr!G45</f>
        <v>0</v>
      </c>
      <c r="F45" s="44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apr!G46</f>
        <v>0</v>
      </c>
      <c r="F46" s="44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apr!G47</f>
        <v>0</v>
      </c>
      <c r="F47" s="41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apr!G48</f>
        <v>0</v>
      </c>
      <c r="F48" s="44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apr!G49</f>
        <v>0</v>
      </c>
      <c r="F49" s="44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apr!G50</f>
        <v>0</v>
      </c>
      <c r="F50" s="44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apr!G51</f>
        <v>555.6</v>
      </c>
      <c r="F51" s="45">
        <f>SUM(F52:F54)</f>
        <v>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apr!G52</f>
        <v>478.6</v>
      </c>
      <c r="F52" s="44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apr!G53</f>
        <v>64</v>
      </c>
      <c r="F53" s="44">
        <f t="shared" si="15"/>
        <v>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apr!G54</f>
        <v>13</v>
      </c>
      <c r="F54" s="44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apr!G55</f>
        <v>2546.42</v>
      </c>
      <c r="F55" s="41">
        <f>SUM(F56:F64)</f>
        <v>20</v>
      </c>
      <c r="G55" s="6">
        <f>SUM(H55:K55)</f>
        <v>2566.42</v>
      </c>
      <c r="H55" s="6">
        <f>SUM(H56:H64)</f>
        <v>515</v>
      </c>
      <c r="I55" s="6">
        <f>SUM(I56:I64)</f>
        <v>577.9</v>
      </c>
      <c r="J55" s="6">
        <f>SUM(J56:J64)</f>
        <v>818</v>
      </c>
      <c r="K55" s="6">
        <f>SUM(K56:K64)</f>
        <v>655.52</v>
      </c>
    </row>
    <row r="56" spans="1:13" x14ac:dyDescent="0.25">
      <c r="A56" s="81" t="s">
        <v>46</v>
      </c>
      <c r="B56" s="81"/>
      <c r="C56" s="81"/>
      <c r="D56" s="81"/>
      <c r="E56" s="27">
        <f>apr!G56</f>
        <v>0</v>
      </c>
      <c r="F56" s="44">
        <f t="shared" ref="F56:F64" si="16">G56-E56</f>
        <v>0</v>
      </c>
      <c r="G56" s="8">
        <f t="shared" ref="G56:G102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apr!G57</f>
        <v>86</v>
      </c>
      <c r="F57" s="44">
        <f t="shared" si="16"/>
        <v>0</v>
      </c>
      <c r="G57" s="8">
        <f t="shared" si="17"/>
        <v>86</v>
      </c>
      <c r="H57" s="8">
        <v>27</v>
      </c>
      <c r="I57" s="8">
        <v>27</v>
      </c>
      <c r="J57" s="8">
        <v>5</v>
      </c>
      <c r="K57" s="8">
        <v>27</v>
      </c>
    </row>
    <row r="58" spans="1:13" x14ac:dyDescent="0.25">
      <c r="A58" s="81" t="s">
        <v>48</v>
      </c>
      <c r="B58" s="81"/>
      <c r="C58" s="81"/>
      <c r="D58" s="81"/>
      <c r="E58" s="27">
        <f>apr!G58</f>
        <v>432.9</v>
      </c>
      <c r="F58" s="44">
        <f t="shared" si="16"/>
        <v>0</v>
      </c>
      <c r="G58" s="4">
        <f t="shared" si="17"/>
        <v>432.9</v>
      </c>
      <c r="H58" s="4">
        <v>168</v>
      </c>
      <c r="I58" s="4">
        <v>26.9</v>
      </c>
      <c r="J58" s="4">
        <v>225.5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apr!G59</f>
        <v>396</v>
      </c>
      <c r="F59" s="44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apr!G60</f>
        <v>35</v>
      </c>
      <c r="F60" s="44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apr!G61</f>
        <v>21.02</v>
      </c>
      <c r="F61" s="44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apr!G62</f>
        <v>300</v>
      </c>
      <c r="F62" s="44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apr!G63</f>
        <v>0</v>
      </c>
      <c r="F63" s="44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apr!G64</f>
        <v>1275.5</v>
      </c>
      <c r="F64" s="44">
        <f t="shared" si="16"/>
        <v>20</v>
      </c>
      <c r="G64" s="4">
        <f t="shared" si="17"/>
        <v>1295.5</v>
      </c>
      <c r="H64" s="4">
        <v>125</v>
      </c>
      <c r="I64" s="4">
        <v>329</v>
      </c>
      <c r="J64" s="4">
        <v>407.5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apr!G65</f>
        <v>1265.5</v>
      </c>
      <c r="F65" s="41">
        <f>SUM(F66:F70)</f>
        <v>10</v>
      </c>
      <c r="G65" s="6">
        <f>SUM(H65:K65)</f>
        <v>1275.5</v>
      </c>
      <c r="H65" s="6">
        <f>SUM(H66:H70)</f>
        <v>1152</v>
      </c>
      <c r="I65" s="6">
        <f>SUM(I66:I70)</f>
        <v>78.5</v>
      </c>
      <c r="J65" s="6">
        <f>SUM(J66:J70)</f>
        <v>21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apr!G66</f>
        <v>59.5</v>
      </c>
      <c r="F66" s="44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apr!G67</f>
        <v>112</v>
      </c>
      <c r="F67" s="44">
        <f t="shared" si="18"/>
        <v>10</v>
      </c>
      <c r="G67" s="4">
        <f t="shared" si="17"/>
        <v>122</v>
      </c>
      <c r="H67" s="4">
        <v>43</v>
      </c>
      <c r="I67" s="4">
        <v>63</v>
      </c>
      <c r="J67" s="4">
        <v>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apr!G68</f>
        <v>2</v>
      </c>
      <c r="F68" s="44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apr!G69</f>
        <v>1017</v>
      </c>
      <c r="F69" s="44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apr!G70</f>
        <v>75</v>
      </c>
      <c r="F70" s="44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apr!G71</f>
        <v>971</v>
      </c>
      <c r="F71" s="41">
        <f>SUM(F72:F75)</f>
        <v>0</v>
      </c>
      <c r="G71" s="6">
        <f t="shared" si="17"/>
        <v>971</v>
      </c>
      <c r="H71" s="6">
        <f>SUM(H72:H75)</f>
        <v>383</v>
      </c>
      <c r="I71" s="6">
        <f>SUM(I72:I75)</f>
        <v>283</v>
      </c>
      <c r="J71" s="6">
        <f>SUM(J72:J75)</f>
        <v>195</v>
      </c>
      <c r="K71" s="6">
        <f>SUM(K72:K75)</f>
        <v>110</v>
      </c>
    </row>
    <row r="72" spans="1:11" x14ac:dyDescent="0.25">
      <c r="A72" s="89" t="s">
        <v>32</v>
      </c>
      <c r="B72" s="89"/>
      <c r="C72" s="89"/>
      <c r="D72" s="89"/>
      <c r="E72" s="27">
        <f>apr!G72</f>
        <v>0</v>
      </c>
      <c r="F72" s="44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apr!G73</f>
        <v>596</v>
      </c>
      <c r="F73" s="44">
        <f t="shared" si="19"/>
        <v>0</v>
      </c>
      <c r="G73" s="4">
        <f t="shared" si="17"/>
        <v>596</v>
      </c>
      <c r="H73" s="4">
        <v>120</v>
      </c>
      <c r="I73" s="4">
        <v>246</v>
      </c>
      <c r="J73" s="4">
        <v>157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apr!G74</f>
        <v>150</v>
      </c>
      <c r="F74" s="44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38</v>
      </c>
      <c r="K74" s="4">
        <v>37</v>
      </c>
    </row>
    <row r="75" spans="1:11" x14ac:dyDescent="0.25">
      <c r="A75" s="81" t="s">
        <v>54</v>
      </c>
      <c r="B75" s="81"/>
      <c r="C75" s="81"/>
      <c r="D75" s="81"/>
      <c r="E75" s="27">
        <f>apr!G75</f>
        <v>225</v>
      </c>
      <c r="F75" s="44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apr!G76</f>
        <v>2708</v>
      </c>
      <c r="F76" s="46">
        <f>SUM(F77:F79)</f>
        <v>0</v>
      </c>
      <c r="G76" s="6">
        <f>SUM(H76:K76)</f>
        <v>2708</v>
      </c>
      <c r="H76" s="6">
        <f>SUM(H77:H79)</f>
        <v>620</v>
      </c>
      <c r="I76" s="6">
        <f>SUM(I77:I79)</f>
        <v>688</v>
      </c>
      <c r="J76" s="6">
        <f>SUM(J77:J79)</f>
        <v>765</v>
      </c>
      <c r="K76" s="6">
        <f>SUM(K77:K79)</f>
        <v>635</v>
      </c>
    </row>
    <row r="77" spans="1:11" x14ac:dyDescent="0.25">
      <c r="A77" s="81" t="s">
        <v>58</v>
      </c>
      <c r="B77" s="81"/>
      <c r="C77" s="81"/>
      <c r="D77" s="81"/>
      <c r="E77" s="27">
        <f>apr!G77</f>
        <v>1503</v>
      </c>
      <c r="F77" s="44">
        <f t="shared" ref="F77:F79" si="20">G77-E77</f>
        <v>-36</v>
      </c>
      <c r="G77" s="4">
        <f t="shared" si="17"/>
        <v>1467</v>
      </c>
      <c r="H77" s="4">
        <v>351</v>
      </c>
      <c r="I77" s="4">
        <v>383</v>
      </c>
      <c r="J77" s="4">
        <v>367</v>
      </c>
      <c r="K77" s="4">
        <v>366</v>
      </c>
    </row>
    <row r="78" spans="1:11" x14ac:dyDescent="0.25">
      <c r="A78" s="81" t="s">
        <v>59</v>
      </c>
      <c r="B78" s="81"/>
      <c r="C78" s="81"/>
      <c r="D78" s="81"/>
      <c r="E78" s="27">
        <f>apr!G78</f>
        <v>1151</v>
      </c>
      <c r="F78" s="44">
        <f t="shared" si="20"/>
        <v>36</v>
      </c>
      <c r="G78" s="4">
        <f t="shared" si="17"/>
        <v>1187</v>
      </c>
      <c r="H78" s="4">
        <v>256</v>
      </c>
      <c r="I78" s="4">
        <v>291</v>
      </c>
      <c r="J78" s="4">
        <v>385</v>
      </c>
      <c r="K78" s="4">
        <v>255</v>
      </c>
    </row>
    <row r="79" spans="1:11" x14ac:dyDescent="0.25">
      <c r="A79" s="94" t="s">
        <v>60</v>
      </c>
      <c r="B79" s="94"/>
      <c r="C79" s="94"/>
      <c r="D79" s="94"/>
      <c r="E79" s="27">
        <f>apr!G79</f>
        <v>54</v>
      </c>
      <c r="F79" s="44">
        <f t="shared" si="20"/>
        <v>0</v>
      </c>
      <c r="G79" s="4">
        <f t="shared" si="17"/>
        <v>54</v>
      </c>
      <c r="H79" s="4">
        <v>13</v>
      </c>
      <c r="I79" s="4">
        <v>14</v>
      </c>
      <c r="J79" s="4">
        <v>13</v>
      </c>
      <c r="K79" s="4">
        <v>14</v>
      </c>
    </row>
    <row r="80" spans="1:11" x14ac:dyDescent="0.25">
      <c r="A80" s="80" t="s">
        <v>61</v>
      </c>
      <c r="B80" s="80"/>
      <c r="C80" s="80"/>
      <c r="D80" s="80"/>
      <c r="E80" s="27">
        <f>apr!G80</f>
        <v>6838</v>
      </c>
      <c r="F80" s="41">
        <f>SUM(F81:F83)</f>
        <v>10</v>
      </c>
      <c r="G80" s="6">
        <f>SUM(H80:K80)</f>
        <v>6848</v>
      </c>
      <c r="H80" s="6">
        <f>SUM(H81:H83)</f>
        <v>3733</v>
      </c>
      <c r="I80" s="6">
        <f t="shared" ref="I80:K80" si="21">SUM(I81:I83)</f>
        <v>2985</v>
      </c>
      <c r="J80" s="6">
        <f t="shared" si="21"/>
        <v>45</v>
      </c>
      <c r="K80" s="6">
        <f t="shared" si="21"/>
        <v>85</v>
      </c>
    </row>
    <row r="81" spans="1:11" x14ac:dyDescent="0.25">
      <c r="A81" s="81" t="s">
        <v>33</v>
      </c>
      <c r="B81" s="81"/>
      <c r="C81" s="81"/>
      <c r="D81" s="81"/>
      <c r="E81" s="27">
        <f>apr!G81</f>
        <v>406</v>
      </c>
      <c r="F81" s="44">
        <f t="shared" ref="F81:F83" si="22">G81-E81</f>
        <v>10</v>
      </c>
      <c r="G81" s="4">
        <f t="shared" si="17"/>
        <v>416</v>
      </c>
      <c r="H81" s="4">
        <v>90</v>
      </c>
      <c r="I81" s="4">
        <v>196</v>
      </c>
      <c r="J81" s="4">
        <v>45</v>
      </c>
      <c r="K81" s="4">
        <v>85</v>
      </c>
    </row>
    <row r="82" spans="1:11" x14ac:dyDescent="0.25">
      <c r="A82" s="81" t="s">
        <v>62</v>
      </c>
      <c r="B82" s="81"/>
      <c r="C82" s="81"/>
      <c r="D82" s="81"/>
      <c r="E82" s="27">
        <f>apr!G82</f>
        <v>6432</v>
      </c>
      <c r="F82" s="44">
        <f t="shared" si="22"/>
        <v>0</v>
      </c>
      <c r="G82" s="4">
        <f t="shared" si="17"/>
        <v>6432</v>
      </c>
      <c r="H82" s="4">
        <v>3643</v>
      </c>
      <c r="I82" s="4">
        <v>2789</v>
      </c>
      <c r="J82" s="4">
        <v>0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apr!G83</f>
        <v>0</v>
      </c>
      <c r="F83" s="44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apr!G84</f>
        <v>22186.5</v>
      </c>
      <c r="F84" s="41">
        <f>F85+F86</f>
        <v>3</v>
      </c>
      <c r="G84" s="6">
        <f t="shared" si="17"/>
        <v>22189.5</v>
      </c>
      <c r="H84" s="6">
        <f>SUM(H85:H86)</f>
        <v>686.5</v>
      </c>
      <c r="I84" s="6">
        <f>SUM(I85:I86)</f>
        <v>3</v>
      </c>
      <c r="J84" s="6">
        <f>SUM(J85:J86)</f>
        <v>10750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apr!G85</f>
        <v>28.5</v>
      </c>
      <c r="F85" s="44">
        <f t="shared" ref="F85:F86" si="23">G85-E85</f>
        <v>3</v>
      </c>
      <c r="G85" s="4">
        <f t="shared" si="17"/>
        <v>31.5</v>
      </c>
      <c r="H85" s="4">
        <v>28.5</v>
      </c>
      <c r="I85" s="4">
        <v>3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apr!G86</f>
        <v>22158</v>
      </c>
      <c r="F86" s="44">
        <f t="shared" si="23"/>
        <v>0</v>
      </c>
      <c r="G86" s="4">
        <f t="shared" si="17"/>
        <v>22158</v>
      </c>
      <c r="H86" s="4">
        <v>658</v>
      </c>
      <c r="I86" s="4">
        <v>0</v>
      </c>
      <c r="J86" s="4">
        <v>10750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apr!G87</f>
        <v>0</v>
      </c>
      <c r="F87" s="41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apr!G88</f>
        <v>0</v>
      </c>
      <c r="F88" s="44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apr!G89</f>
        <v>0</v>
      </c>
      <c r="F89" s="44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apr!G90</f>
        <v>9569.75</v>
      </c>
      <c r="F90" s="41">
        <f>SUM(F91:F94)</f>
        <v>0</v>
      </c>
      <c r="G90" s="6">
        <f>SUM(H90:K90)</f>
        <v>9569.75</v>
      </c>
      <c r="H90" s="6">
        <f>SUM(H91:H94)</f>
        <v>6600.5</v>
      </c>
      <c r="I90" s="6">
        <f>SUM(I91:I94)</f>
        <v>1010.75</v>
      </c>
      <c r="J90" s="6">
        <f>SUM(J91:J94)</f>
        <v>922.5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apr!G91</f>
        <v>0</v>
      </c>
      <c r="F91" s="44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apr!G92</f>
        <v>699.75</v>
      </c>
      <c r="F92" s="44">
        <f t="shared" si="25"/>
        <v>0</v>
      </c>
      <c r="G92" s="4">
        <f t="shared" si="17"/>
        <v>699.75</v>
      </c>
      <c r="H92" s="4">
        <v>238</v>
      </c>
      <c r="I92" s="4">
        <v>98.75</v>
      </c>
      <c r="J92" s="4">
        <v>110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apr!G93</f>
        <v>0</v>
      </c>
      <c r="F93" s="44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apr!G94</f>
        <v>8870</v>
      </c>
      <c r="F94" s="44">
        <f t="shared" si="25"/>
        <v>0</v>
      </c>
      <c r="G94" s="4">
        <f t="shared" si="17"/>
        <v>8870</v>
      </c>
      <c r="H94" s="4">
        <v>6362.5</v>
      </c>
      <c r="I94" s="4">
        <v>912</v>
      </c>
      <c r="J94" s="4">
        <v>812.5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apr!G95</f>
        <v>435.25</v>
      </c>
      <c r="F95" s="41">
        <f>SUM(F96:F99)</f>
        <v>0</v>
      </c>
      <c r="G95" s="6">
        <f>SUM(H95:K95)</f>
        <v>435.25</v>
      </c>
      <c r="H95" s="6">
        <f>SUM(H96:H99)</f>
        <v>138</v>
      </c>
      <c r="I95" s="6">
        <f>SUM(I96:I99)</f>
        <v>115.25</v>
      </c>
      <c r="J95" s="6">
        <f>SUM(J96:J99)</f>
        <v>108</v>
      </c>
      <c r="K95" s="6">
        <f>SUM(K96:K99)</f>
        <v>74</v>
      </c>
    </row>
    <row r="96" spans="1:11" x14ac:dyDescent="0.25">
      <c r="A96" s="81" t="s">
        <v>32</v>
      </c>
      <c r="B96" s="81"/>
      <c r="C96" s="81"/>
      <c r="D96" s="81"/>
      <c r="E96" s="27">
        <f>apr!G96</f>
        <v>278.25</v>
      </c>
      <c r="F96" s="44">
        <f t="shared" ref="F96:F99" si="26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apr!G97</f>
        <v>129</v>
      </c>
      <c r="F97" s="44">
        <f t="shared" si="26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apr!G98</f>
        <v>8</v>
      </c>
      <c r="F98" s="44">
        <f t="shared" si="26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apr!G99</f>
        <v>20</v>
      </c>
      <c r="F99" s="44">
        <f t="shared" si="26"/>
        <v>0</v>
      </c>
      <c r="G99" s="4">
        <f t="shared" si="17"/>
        <v>20</v>
      </c>
      <c r="H99" s="4">
        <v>20</v>
      </c>
      <c r="I99" s="4">
        <v>0</v>
      </c>
      <c r="J99" s="4">
        <v>0</v>
      </c>
      <c r="K99" s="4">
        <v>0</v>
      </c>
    </row>
    <row r="100" spans="1:11" x14ac:dyDescent="0.25">
      <c r="A100" s="95" t="s">
        <v>69</v>
      </c>
      <c r="B100" s="95"/>
      <c r="C100" s="95"/>
      <c r="D100" s="95"/>
      <c r="E100" s="27">
        <f>apr!G100</f>
        <v>-8862</v>
      </c>
      <c r="F100" s="47">
        <f>F101+F102</f>
        <v>0</v>
      </c>
      <c r="G100" s="6">
        <f>G5-G34</f>
        <v>-8862</v>
      </c>
      <c r="H100" s="6">
        <f t="shared" ref="H100:K100" si="27">H5-H34</f>
        <v>-8862</v>
      </c>
      <c r="I100" s="6">
        <f t="shared" si="27"/>
        <v>0</v>
      </c>
      <c r="J100" s="6">
        <f t="shared" si="27"/>
        <v>0</v>
      </c>
      <c r="K100" s="6">
        <f t="shared" si="27"/>
        <v>0</v>
      </c>
    </row>
    <row r="101" spans="1:11" x14ac:dyDescent="0.25">
      <c r="A101" s="81" t="s">
        <v>70</v>
      </c>
      <c r="B101" s="81"/>
      <c r="C101" s="81"/>
      <c r="D101" s="81"/>
      <c r="E101" s="27">
        <f>apr!G101</f>
        <v>0</v>
      </c>
      <c r="F101" s="42"/>
      <c r="G101" s="4">
        <f>SUM(H101:K101)</f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 x14ac:dyDescent="0.25">
      <c r="A102" s="81" t="s">
        <v>71</v>
      </c>
      <c r="B102" s="81"/>
      <c r="C102" s="81"/>
      <c r="D102" s="81"/>
      <c r="E102" s="27">
        <f>apr!G102</f>
        <v>-8862</v>
      </c>
      <c r="F102" s="42"/>
      <c r="G102" s="4">
        <f t="shared" si="17"/>
        <v>-8862</v>
      </c>
      <c r="H102" s="4">
        <f>H5-H34</f>
        <v>-8862</v>
      </c>
      <c r="I102" s="4">
        <f t="shared" ref="I102:K102" si="28">I5-I34</f>
        <v>0</v>
      </c>
      <c r="J102" s="4">
        <f t="shared" si="28"/>
        <v>0</v>
      </c>
      <c r="K102" s="4">
        <f t="shared" si="28"/>
        <v>0</v>
      </c>
    </row>
    <row r="104" spans="1:11" x14ac:dyDescent="0.25">
      <c r="A104" s="7" t="s">
        <v>72</v>
      </c>
    </row>
    <row r="105" spans="1:11" x14ac:dyDescent="0.25">
      <c r="A105" s="7" t="s">
        <v>73</v>
      </c>
      <c r="G105" s="7" t="s">
        <v>74</v>
      </c>
    </row>
    <row r="106" spans="1:11" x14ac:dyDescent="0.25">
      <c r="A106" s="7" t="s">
        <v>75</v>
      </c>
      <c r="G106" s="7" t="s">
        <v>76</v>
      </c>
    </row>
  </sheetData>
  <mergeCells count="100">
    <mergeCell ref="A8:D8"/>
    <mergeCell ref="A2:K2"/>
    <mergeCell ref="A4:D4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view="pageBreakPreview" topLeftCell="A22" zoomScaleNormal="100" zoomScaleSheetLayoutView="100" workbookViewId="0">
      <selection activeCell="F101" sqref="F101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100</v>
      </c>
    </row>
    <row r="2" spans="1:11" x14ac:dyDescent="0.25">
      <c r="A2" s="77" t="s">
        <v>99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56" t="s">
        <v>86</v>
      </c>
      <c r="F4" s="56" t="s">
        <v>87</v>
      </c>
      <c r="G4" s="21" t="s">
        <v>88</v>
      </c>
      <c r="H4" s="56" t="s">
        <v>1</v>
      </c>
      <c r="I4" s="56" t="s">
        <v>2</v>
      </c>
      <c r="J4" s="56" t="s">
        <v>3</v>
      </c>
      <c r="K4" s="56" t="s">
        <v>4</v>
      </c>
    </row>
    <row r="5" spans="1:11" x14ac:dyDescent="0.25">
      <c r="A5" s="79" t="s">
        <v>5</v>
      </c>
      <c r="B5" s="79"/>
      <c r="C5" s="79"/>
      <c r="D5" s="79"/>
      <c r="E5" s="28">
        <f>mai!G5</f>
        <v>43012.020000000004</v>
      </c>
      <c r="F5" s="26">
        <f>F6+F7+F11+F27</f>
        <v>0</v>
      </c>
      <c r="G5" s="25">
        <f>G6+G7+G11+G27</f>
        <v>43012.020000000004</v>
      </c>
      <c r="H5" s="25">
        <f>H6+H7+H11+H27</f>
        <v>6116</v>
      </c>
      <c r="I5" s="25">
        <f t="shared" ref="I5:K5" si="0">I6+I7+I11+I27</f>
        <v>7044</v>
      </c>
      <c r="J5" s="25">
        <f t="shared" si="0"/>
        <v>15098</v>
      </c>
      <c r="K5" s="25">
        <f t="shared" si="0"/>
        <v>14754.02</v>
      </c>
    </row>
    <row r="6" spans="1:11" x14ac:dyDescent="0.25">
      <c r="A6" s="80" t="s">
        <v>6</v>
      </c>
      <c r="B6" s="80"/>
      <c r="C6" s="80"/>
      <c r="D6" s="80"/>
      <c r="E6" s="27">
        <f>mai!G6</f>
        <v>2271</v>
      </c>
      <c r="F6" s="49">
        <f>G6-E6</f>
        <v>0</v>
      </c>
      <c r="G6" s="5">
        <f>SUM(H6:K6)</f>
        <v>2271</v>
      </c>
      <c r="H6" s="5">
        <v>596</v>
      </c>
      <c r="I6" s="5">
        <v>725</v>
      </c>
      <c r="J6" s="5">
        <v>512</v>
      </c>
      <c r="K6" s="5">
        <v>438</v>
      </c>
    </row>
    <row r="7" spans="1:11" x14ac:dyDescent="0.25">
      <c r="A7" s="80" t="s">
        <v>7</v>
      </c>
      <c r="B7" s="80"/>
      <c r="C7" s="80"/>
      <c r="D7" s="80"/>
      <c r="E7" s="27">
        <f>mai!G7</f>
        <v>4025</v>
      </c>
      <c r="F7" s="49">
        <f>SUM(F8:F10)</f>
        <v>0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mai!G8</f>
        <v>1113</v>
      </c>
      <c r="F8" s="55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mai!G9</f>
        <v>2387</v>
      </c>
      <c r="F9" s="55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mai!G10</f>
        <v>525</v>
      </c>
      <c r="F10" s="55">
        <f t="shared" si="1"/>
        <v>0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mai!G11</f>
        <v>4077.02</v>
      </c>
      <c r="F11" s="49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mai!G12</f>
        <v>2818.02</v>
      </c>
      <c r="F12" s="55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mai!G13</f>
        <v>0</v>
      </c>
      <c r="F13" s="55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mai!G14</f>
        <v>396</v>
      </c>
      <c r="F14" s="55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mai!G15</f>
        <v>0</v>
      </c>
      <c r="F15" s="55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mai!G16</f>
        <v>2066</v>
      </c>
      <c r="F16" s="55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mai!G17</f>
        <v>0</v>
      </c>
      <c r="F17" s="55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mai!G18</f>
        <v>0</v>
      </c>
      <c r="F18" s="55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mai!G19</f>
        <v>21.02</v>
      </c>
      <c r="F19" s="55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mai!G20</f>
        <v>35</v>
      </c>
      <c r="F20" s="55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mai!G21</f>
        <v>300</v>
      </c>
      <c r="F21" s="55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mai!G22</f>
        <v>0</v>
      </c>
      <c r="F22" s="55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mai!G23</f>
        <v>1259</v>
      </c>
      <c r="F23" s="55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mai!G24</f>
        <v>1259</v>
      </c>
      <c r="F24" s="55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mai!G25</f>
        <v>0</v>
      </c>
      <c r="F25" s="55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mai!G26</f>
        <v>0</v>
      </c>
      <c r="F26" s="55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mai!G27</f>
        <v>32639</v>
      </c>
      <c r="F27" s="49">
        <f>SUM(F28:F33)</f>
        <v>0</v>
      </c>
      <c r="G27" s="5">
        <f>SUM(G28:G33)</f>
        <v>32639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12577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mai!G28</f>
        <v>465</v>
      </c>
      <c r="F28" s="55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mai!G29</f>
        <v>5578</v>
      </c>
      <c r="F29" s="55">
        <f t="shared" si="4"/>
        <v>0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mai!G30</f>
        <v>23847</v>
      </c>
      <c r="F30" s="55">
        <f t="shared" si="4"/>
        <v>0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mai!G31</f>
        <v>1318</v>
      </c>
      <c r="F31" s="55">
        <f t="shared" si="4"/>
        <v>0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mai!G32</f>
        <v>936</v>
      </c>
      <c r="F32" s="55">
        <f t="shared" si="4"/>
        <v>0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98</v>
      </c>
      <c r="B33" s="87"/>
      <c r="C33" s="87"/>
      <c r="D33" s="88"/>
      <c r="E33" s="27">
        <f>mai!G33</f>
        <v>495</v>
      </c>
      <c r="F33" s="55">
        <f t="shared" si="4"/>
        <v>0</v>
      </c>
      <c r="G33" s="4">
        <f t="shared" si="8"/>
        <v>495</v>
      </c>
      <c r="H33" s="4">
        <v>495</v>
      </c>
      <c r="I33" s="4"/>
      <c r="J33" s="4"/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mai!G34</f>
        <v>51874.020000000004</v>
      </c>
      <c r="F34" s="54">
        <f t="shared" ref="F34:K34" si="9">F35+F41+F42+F47+F51+F55+F65+F71+F76+F80+F84+F87+F90+F95</f>
        <v>0</v>
      </c>
      <c r="G34" s="3">
        <f t="shared" si="9"/>
        <v>51874.020000000004</v>
      </c>
      <c r="H34" s="3">
        <f t="shared" si="9"/>
        <v>14978</v>
      </c>
      <c r="I34" s="3">
        <f t="shared" si="9"/>
        <v>7044</v>
      </c>
      <c r="J34" s="3">
        <f t="shared" si="9"/>
        <v>15098</v>
      </c>
      <c r="K34" s="3">
        <f t="shared" si="9"/>
        <v>14754.02</v>
      </c>
    </row>
    <row r="35" spans="1:11" x14ac:dyDescent="0.25">
      <c r="A35" s="80" t="s">
        <v>31</v>
      </c>
      <c r="B35" s="80"/>
      <c r="C35" s="80"/>
      <c r="D35" s="80"/>
      <c r="E35" s="27">
        <f>mai!G35</f>
        <v>4755</v>
      </c>
      <c r="F35" s="49">
        <f t="shared" ref="F35:K35" si="10">SUM(F36:F40)</f>
        <v>205</v>
      </c>
      <c r="G35" s="6">
        <f t="shared" si="10"/>
        <v>4960</v>
      </c>
      <c r="H35" s="6">
        <f t="shared" si="10"/>
        <v>1006</v>
      </c>
      <c r="I35" s="6">
        <f t="shared" si="10"/>
        <v>1149</v>
      </c>
      <c r="J35" s="6">
        <f t="shared" si="10"/>
        <v>1513.5</v>
      </c>
      <c r="K35" s="6">
        <f t="shared" si="10"/>
        <v>1291.5</v>
      </c>
    </row>
    <row r="36" spans="1:11" x14ac:dyDescent="0.25">
      <c r="A36" s="89" t="s">
        <v>32</v>
      </c>
      <c r="B36" s="89"/>
      <c r="C36" s="89"/>
      <c r="D36" s="89"/>
      <c r="E36" s="27">
        <f>mai!G36</f>
        <v>2051.5</v>
      </c>
      <c r="F36" s="51">
        <f>G36-E36</f>
        <v>0</v>
      </c>
      <c r="G36" s="4">
        <f t="shared" ref="G36:G46" si="11">SUM(H36:K36)</f>
        <v>2051.5</v>
      </c>
      <c r="H36" s="4">
        <v>485</v>
      </c>
      <c r="I36" s="4">
        <v>564.5</v>
      </c>
      <c r="J36" s="4">
        <v>501</v>
      </c>
      <c r="K36" s="4">
        <v>501</v>
      </c>
    </row>
    <row r="37" spans="1:11" x14ac:dyDescent="0.25">
      <c r="A37" s="81" t="s">
        <v>33</v>
      </c>
      <c r="B37" s="81"/>
      <c r="C37" s="81"/>
      <c r="D37" s="81"/>
      <c r="E37" s="27">
        <f>mai!G37</f>
        <v>1115.5</v>
      </c>
      <c r="F37" s="51">
        <f t="shared" ref="F37:F40" si="12">G37-E37</f>
        <v>155</v>
      </c>
      <c r="G37" s="4">
        <f t="shared" si="11"/>
        <v>1270.5</v>
      </c>
      <c r="H37" s="4">
        <v>298</v>
      </c>
      <c r="I37" s="4">
        <v>293.5</v>
      </c>
      <c r="J37" s="4">
        <v>425.5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mai!G38</f>
        <v>37</v>
      </c>
      <c r="F38" s="51">
        <f t="shared" si="12"/>
        <v>0</v>
      </c>
      <c r="G38" s="4">
        <f t="shared" si="11"/>
        <v>37</v>
      </c>
      <c r="H38" s="4">
        <v>10</v>
      </c>
      <c r="I38" s="4">
        <v>9</v>
      </c>
      <c r="J38" s="4">
        <v>9</v>
      </c>
      <c r="K38" s="4">
        <v>9</v>
      </c>
    </row>
    <row r="39" spans="1:11" x14ac:dyDescent="0.25">
      <c r="A39" s="81" t="s">
        <v>35</v>
      </c>
      <c r="B39" s="81"/>
      <c r="C39" s="81"/>
      <c r="D39" s="81"/>
      <c r="E39" s="27">
        <f>mai!G39</f>
        <v>0</v>
      </c>
      <c r="F39" s="51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mai!G40</f>
        <v>1551</v>
      </c>
      <c r="F40" s="51">
        <f t="shared" si="12"/>
        <v>50</v>
      </c>
      <c r="G40" s="4">
        <f t="shared" si="11"/>
        <v>1601</v>
      </c>
      <c r="H40" s="4">
        <v>213</v>
      </c>
      <c r="I40" s="4">
        <v>282</v>
      </c>
      <c r="J40" s="4">
        <v>578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mai!G41</f>
        <v>0</v>
      </c>
      <c r="F41" s="49">
        <f>G41-E41</f>
        <v>0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mai!G42</f>
        <v>0</v>
      </c>
      <c r="F42" s="49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mai!G43</f>
        <v>0</v>
      </c>
      <c r="F43" s="51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mai!G44</f>
        <v>0</v>
      </c>
      <c r="F44" s="51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mai!G45</f>
        <v>0</v>
      </c>
      <c r="F45" s="51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mai!G46</f>
        <v>0</v>
      </c>
      <c r="F46" s="51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mai!G47</f>
        <v>0</v>
      </c>
      <c r="F47" s="49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mai!G48</f>
        <v>0</v>
      </c>
      <c r="F48" s="51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mai!G49</f>
        <v>0</v>
      </c>
      <c r="F49" s="51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mai!G50</f>
        <v>0</v>
      </c>
      <c r="F50" s="51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mai!G51</f>
        <v>555.6</v>
      </c>
      <c r="F51" s="53">
        <f>SUM(F52:F54)</f>
        <v>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mai!G52</f>
        <v>478.6</v>
      </c>
      <c r="F52" s="51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mai!G53</f>
        <v>64</v>
      </c>
      <c r="F53" s="51">
        <f t="shared" si="15"/>
        <v>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mai!G54</f>
        <v>13</v>
      </c>
      <c r="F54" s="51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mai!G55</f>
        <v>2566.42</v>
      </c>
      <c r="F55" s="49">
        <f>SUM(F56:F64)</f>
        <v>81</v>
      </c>
      <c r="G55" s="6">
        <f>SUM(H55:K55)</f>
        <v>2647.42</v>
      </c>
      <c r="H55" s="6">
        <f>SUM(H56:H64)</f>
        <v>515</v>
      </c>
      <c r="I55" s="6">
        <f>SUM(I56:I64)</f>
        <v>577.9</v>
      </c>
      <c r="J55" s="6">
        <f>SUM(J56:J64)</f>
        <v>899</v>
      </c>
      <c r="K55" s="6">
        <f>SUM(K56:K64)</f>
        <v>655.52</v>
      </c>
    </row>
    <row r="56" spans="1:13" x14ac:dyDescent="0.25">
      <c r="A56" s="81" t="s">
        <v>46</v>
      </c>
      <c r="B56" s="81"/>
      <c r="C56" s="81"/>
      <c r="D56" s="81"/>
      <c r="E56" s="27">
        <f>mai!G56</f>
        <v>0</v>
      </c>
      <c r="F56" s="51">
        <f t="shared" ref="F56:F64" si="16">G56-E56</f>
        <v>0</v>
      </c>
      <c r="G56" s="8">
        <f t="shared" ref="G56:G102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mai!G57</f>
        <v>86</v>
      </c>
      <c r="F57" s="66">
        <f t="shared" si="16"/>
        <v>5</v>
      </c>
      <c r="G57" s="8">
        <f t="shared" si="17"/>
        <v>91</v>
      </c>
      <c r="H57" s="8">
        <v>27</v>
      </c>
      <c r="I57" s="8">
        <v>27</v>
      </c>
      <c r="J57" s="8">
        <v>10</v>
      </c>
      <c r="K57" s="8">
        <v>27</v>
      </c>
    </row>
    <row r="58" spans="1:13" x14ac:dyDescent="0.25">
      <c r="A58" s="81" t="s">
        <v>48</v>
      </c>
      <c r="B58" s="81"/>
      <c r="C58" s="81"/>
      <c r="D58" s="81"/>
      <c r="E58" s="27">
        <f>mai!G58</f>
        <v>432.9</v>
      </c>
      <c r="F58" s="51">
        <f t="shared" si="16"/>
        <v>6</v>
      </c>
      <c r="G58" s="4">
        <f t="shared" si="17"/>
        <v>438.9</v>
      </c>
      <c r="H58" s="4">
        <v>168</v>
      </c>
      <c r="I58" s="4">
        <v>26.9</v>
      </c>
      <c r="J58" s="4">
        <v>231.5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mai!G59</f>
        <v>396</v>
      </c>
      <c r="F59" s="51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mai!G60</f>
        <v>35</v>
      </c>
      <c r="F60" s="51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mai!G61</f>
        <v>21.02</v>
      </c>
      <c r="F61" s="51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mai!G62</f>
        <v>300</v>
      </c>
      <c r="F62" s="51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mai!G63</f>
        <v>0</v>
      </c>
      <c r="F63" s="51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mai!G64</f>
        <v>1295.5</v>
      </c>
      <c r="F64" s="51">
        <f t="shared" si="16"/>
        <v>70</v>
      </c>
      <c r="G64" s="4">
        <f t="shared" si="17"/>
        <v>1365.5</v>
      </c>
      <c r="H64" s="4">
        <v>125</v>
      </c>
      <c r="I64" s="4">
        <v>329</v>
      </c>
      <c r="J64" s="4">
        <v>477.5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mai!G65</f>
        <v>1275.5</v>
      </c>
      <c r="F65" s="49">
        <f>SUM(F66:F70)</f>
        <v>0</v>
      </c>
      <c r="G65" s="6">
        <f>SUM(H65:K65)</f>
        <v>1275.5</v>
      </c>
      <c r="H65" s="6">
        <f>SUM(H66:H70)</f>
        <v>1152</v>
      </c>
      <c r="I65" s="6">
        <f>SUM(I66:I70)</f>
        <v>78.5</v>
      </c>
      <c r="J65" s="6">
        <f>SUM(J66:J70)</f>
        <v>21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mai!G66</f>
        <v>59.5</v>
      </c>
      <c r="F66" s="51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mai!G67</f>
        <v>122</v>
      </c>
      <c r="F67" s="51">
        <f t="shared" si="18"/>
        <v>0</v>
      </c>
      <c r="G67" s="4">
        <f t="shared" si="17"/>
        <v>122</v>
      </c>
      <c r="H67" s="4">
        <v>43</v>
      </c>
      <c r="I67" s="4">
        <v>63</v>
      </c>
      <c r="J67" s="4">
        <v>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mai!G68</f>
        <v>2</v>
      </c>
      <c r="F68" s="51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mai!G69</f>
        <v>1017</v>
      </c>
      <c r="F69" s="51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mai!G70</f>
        <v>75</v>
      </c>
      <c r="F70" s="51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mai!G71</f>
        <v>971</v>
      </c>
      <c r="F71" s="49">
        <f>SUM(F72:F75)</f>
        <v>50</v>
      </c>
      <c r="G71" s="6">
        <f t="shared" si="17"/>
        <v>1021</v>
      </c>
      <c r="H71" s="6">
        <f>SUM(H72:H75)</f>
        <v>383</v>
      </c>
      <c r="I71" s="6">
        <f>SUM(I72:I75)</f>
        <v>283</v>
      </c>
      <c r="J71" s="6">
        <f>SUM(J72:J75)</f>
        <v>282</v>
      </c>
      <c r="K71" s="6">
        <f>SUM(K72:K75)</f>
        <v>73</v>
      </c>
    </row>
    <row r="72" spans="1:11" x14ac:dyDescent="0.25">
      <c r="A72" s="89" t="s">
        <v>32</v>
      </c>
      <c r="B72" s="89"/>
      <c r="C72" s="89"/>
      <c r="D72" s="89"/>
      <c r="E72" s="27">
        <f>mai!G72</f>
        <v>0</v>
      </c>
      <c r="F72" s="51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mai!G73</f>
        <v>596</v>
      </c>
      <c r="F73" s="51">
        <f t="shared" si="19"/>
        <v>50</v>
      </c>
      <c r="G73" s="4">
        <f t="shared" si="17"/>
        <v>646</v>
      </c>
      <c r="H73" s="4">
        <v>120</v>
      </c>
      <c r="I73" s="4">
        <v>246</v>
      </c>
      <c r="J73" s="4">
        <v>207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mai!G74</f>
        <v>150</v>
      </c>
      <c r="F74" s="51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75</v>
      </c>
      <c r="K74" s="4">
        <v>0</v>
      </c>
    </row>
    <row r="75" spans="1:11" x14ac:dyDescent="0.25">
      <c r="A75" s="81" t="s">
        <v>54</v>
      </c>
      <c r="B75" s="81"/>
      <c r="C75" s="81"/>
      <c r="D75" s="81"/>
      <c r="E75" s="27">
        <f>mai!G75</f>
        <v>225</v>
      </c>
      <c r="F75" s="51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mai!G76</f>
        <v>2708</v>
      </c>
      <c r="F76" s="52">
        <f>SUM(F77:F79)</f>
        <v>11</v>
      </c>
      <c r="G76" s="6">
        <f>SUM(H76:K76)</f>
        <v>2719</v>
      </c>
      <c r="H76" s="6">
        <f>SUM(H77:H79)</f>
        <v>620</v>
      </c>
      <c r="I76" s="6">
        <f>SUM(I77:I79)</f>
        <v>688</v>
      </c>
      <c r="J76" s="6">
        <f>SUM(J77:J79)</f>
        <v>776</v>
      </c>
      <c r="K76" s="6">
        <f>SUM(K77:K79)</f>
        <v>635</v>
      </c>
    </row>
    <row r="77" spans="1:11" x14ac:dyDescent="0.25">
      <c r="A77" s="81" t="s">
        <v>58</v>
      </c>
      <c r="B77" s="81"/>
      <c r="C77" s="81"/>
      <c r="D77" s="81"/>
      <c r="E77" s="27">
        <f>mai!G77</f>
        <v>1467</v>
      </c>
      <c r="F77" s="51">
        <f t="shared" ref="F77:F79" si="20">G77-E77</f>
        <v>-31</v>
      </c>
      <c r="G77" s="4">
        <f t="shared" si="17"/>
        <v>1436</v>
      </c>
      <c r="H77" s="4">
        <v>351</v>
      </c>
      <c r="I77" s="4">
        <v>383</v>
      </c>
      <c r="J77" s="4">
        <v>336</v>
      </c>
      <c r="K77" s="4">
        <v>366</v>
      </c>
    </row>
    <row r="78" spans="1:11" x14ac:dyDescent="0.25">
      <c r="A78" s="81" t="s">
        <v>59</v>
      </c>
      <c r="B78" s="81"/>
      <c r="C78" s="81"/>
      <c r="D78" s="81"/>
      <c r="E78" s="27">
        <f>mai!G78</f>
        <v>1187</v>
      </c>
      <c r="F78" s="51">
        <f t="shared" si="20"/>
        <v>46</v>
      </c>
      <c r="G78" s="4">
        <f t="shared" si="17"/>
        <v>1233</v>
      </c>
      <c r="H78" s="4">
        <v>256</v>
      </c>
      <c r="I78" s="4">
        <v>291</v>
      </c>
      <c r="J78" s="4">
        <v>431</v>
      </c>
      <c r="K78" s="4">
        <v>255</v>
      </c>
    </row>
    <row r="79" spans="1:11" x14ac:dyDescent="0.25">
      <c r="A79" s="94" t="s">
        <v>60</v>
      </c>
      <c r="B79" s="94"/>
      <c r="C79" s="94"/>
      <c r="D79" s="94"/>
      <c r="E79" s="27">
        <f>mai!G79</f>
        <v>54</v>
      </c>
      <c r="F79" s="51">
        <f t="shared" si="20"/>
        <v>-4</v>
      </c>
      <c r="G79" s="4">
        <f t="shared" si="17"/>
        <v>50</v>
      </c>
      <c r="H79" s="4">
        <v>13</v>
      </c>
      <c r="I79" s="4">
        <v>14</v>
      </c>
      <c r="J79" s="4">
        <v>9</v>
      </c>
      <c r="K79" s="4">
        <v>14</v>
      </c>
    </row>
    <row r="80" spans="1:11" x14ac:dyDescent="0.25">
      <c r="A80" s="80" t="s">
        <v>61</v>
      </c>
      <c r="B80" s="80"/>
      <c r="C80" s="80"/>
      <c r="D80" s="80"/>
      <c r="E80" s="27">
        <f>mai!G80</f>
        <v>6848</v>
      </c>
      <c r="F80" s="49">
        <f>SUM(F81:F83)</f>
        <v>175</v>
      </c>
      <c r="G80" s="6">
        <f>SUM(H80:K80)</f>
        <v>7023</v>
      </c>
      <c r="H80" s="6">
        <f>SUM(H81:H83)</f>
        <v>3733</v>
      </c>
      <c r="I80" s="6">
        <f t="shared" ref="I80:K80" si="21">SUM(I81:I83)</f>
        <v>2985</v>
      </c>
      <c r="J80" s="6">
        <f t="shared" si="21"/>
        <v>220</v>
      </c>
      <c r="K80" s="6">
        <f t="shared" si="21"/>
        <v>85</v>
      </c>
    </row>
    <row r="81" spans="1:11" x14ac:dyDescent="0.25">
      <c r="A81" s="81" t="s">
        <v>33</v>
      </c>
      <c r="B81" s="81"/>
      <c r="C81" s="81"/>
      <c r="D81" s="81"/>
      <c r="E81" s="27">
        <f>mai!G81</f>
        <v>416</v>
      </c>
      <c r="F81" s="51">
        <f t="shared" ref="F81:F83" si="22">G81-E81</f>
        <v>0</v>
      </c>
      <c r="G81" s="4">
        <f t="shared" si="17"/>
        <v>416</v>
      </c>
      <c r="H81" s="4">
        <v>90</v>
      </c>
      <c r="I81" s="4">
        <v>196</v>
      </c>
      <c r="J81" s="4">
        <v>45</v>
      </c>
      <c r="K81" s="4">
        <v>85</v>
      </c>
    </row>
    <row r="82" spans="1:11" x14ac:dyDescent="0.25">
      <c r="A82" s="81" t="s">
        <v>62</v>
      </c>
      <c r="B82" s="81"/>
      <c r="C82" s="81"/>
      <c r="D82" s="81"/>
      <c r="E82" s="27">
        <f>mai!G82</f>
        <v>6432</v>
      </c>
      <c r="F82" s="51">
        <f t="shared" si="22"/>
        <v>175</v>
      </c>
      <c r="G82" s="4">
        <f t="shared" si="17"/>
        <v>6607</v>
      </c>
      <c r="H82" s="4">
        <v>3643</v>
      </c>
      <c r="I82" s="4">
        <v>2789</v>
      </c>
      <c r="J82" s="4">
        <v>175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mai!G83</f>
        <v>0</v>
      </c>
      <c r="F83" s="51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mai!G84</f>
        <v>22189.5</v>
      </c>
      <c r="F84" s="49">
        <f>F85+F86</f>
        <v>-297</v>
      </c>
      <c r="G84" s="6">
        <f t="shared" si="17"/>
        <v>21892.5</v>
      </c>
      <c r="H84" s="6">
        <f>SUM(H85:H86)</f>
        <v>686.5</v>
      </c>
      <c r="I84" s="6">
        <f>SUM(I85:I86)</f>
        <v>3</v>
      </c>
      <c r="J84" s="6">
        <f>SUM(J85:J86)</f>
        <v>10453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mai!G85</f>
        <v>31.5</v>
      </c>
      <c r="F85" s="51">
        <f t="shared" ref="F85:F86" si="23">G85-E85</f>
        <v>0</v>
      </c>
      <c r="G85" s="4">
        <f t="shared" si="17"/>
        <v>31.5</v>
      </c>
      <c r="H85" s="4">
        <v>28.5</v>
      </c>
      <c r="I85" s="4">
        <v>3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mai!G86</f>
        <v>22158</v>
      </c>
      <c r="F86" s="51">
        <f t="shared" si="23"/>
        <v>-297</v>
      </c>
      <c r="G86" s="4">
        <f t="shared" si="17"/>
        <v>21861</v>
      </c>
      <c r="H86" s="4">
        <v>658</v>
      </c>
      <c r="I86" s="4">
        <v>0</v>
      </c>
      <c r="J86" s="4">
        <v>10453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mai!G87</f>
        <v>0</v>
      </c>
      <c r="F87" s="49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mai!G88</f>
        <v>0</v>
      </c>
      <c r="F88" s="51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mai!G89</f>
        <v>0</v>
      </c>
      <c r="F89" s="51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mai!G90</f>
        <v>9569.75</v>
      </c>
      <c r="F90" s="49">
        <f>SUM(F91:F94)</f>
        <v>-225</v>
      </c>
      <c r="G90" s="6">
        <f>SUM(H90:K90)</f>
        <v>9344.75</v>
      </c>
      <c r="H90" s="6">
        <f>SUM(H91:H94)</f>
        <v>6600.5</v>
      </c>
      <c r="I90" s="6">
        <f>SUM(I91:I94)</f>
        <v>1010.75</v>
      </c>
      <c r="J90" s="6">
        <f>SUM(J91:J94)</f>
        <v>697.5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mai!G91</f>
        <v>0</v>
      </c>
      <c r="F91" s="51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mai!G92</f>
        <v>699.75</v>
      </c>
      <c r="F92" s="51">
        <f t="shared" si="25"/>
        <v>-275</v>
      </c>
      <c r="G92" s="4">
        <f t="shared" si="17"/>
        <v>424.75</v>
      </c>
      <c r="H92" s="4">
        <v>238</v>
      </c>
      <c r="I92" s="4">
        <v>98.75</v>
      </c>
      <c r="J92" s="4">
        <v>-165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mai!G93</f>
        <v>0</v>
      </c>
      <c r="F93" s="51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mai!G94</f>
        <v>8870</v>
      </c>
      <c r="F94" s="51">
        <f t="shared" si="25"/>
        <v>50</v>
      </c>
      <c r="G94" s="4">
        <f t="shared" si="17"/>
        <v>8920</v>
      </c>
      <c r="H94" s="4">
        <v>6362.5</v>
      </c>
      <c r="I94" s="4">
        <v>912</v>
      </c>
      <c r="J94" s="4">
        <v>862.5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mai!G95</f>
        <v>435.25</v>
      </c>
      <c r="F95" s="49">
        <f>SUM(F96:F99)</f>
        <v>0</v>
      </c>
      <c r="G95" s="6">
        <f>SUM(H95:K95)</f>
        <v>435.25</v>
      </c>
      <c r="H95" s="6">
        <f>SUM(H96:H99)</f>
        <v>138</v>
      </c>
      <c r="I95" s="6">
        <f>SUM(I96:I99)</f>
        <v>115.25</v>
      </c>
      <c r="J95" s="6">
        <f>SUM(J96:J99)</f>
        <v>108</v>
      </c>
      <c r="K95" s="6">
        <f>SUM(K96:K99)</f>
        <v>74</v>
      </c>
    </row>
    <row r="96" spans="1:11" x14ac:dyDescent="0.25">
      <c r="A96" s="81" t="s">
        <v>32</v>
      </c>
      <c r="B96" s="81"/>
      <c r="C96" s="81"/>
      <c r="D96" s="81"/>
      <c r="E96" s="27">
        <f>mai!G96</f>
        <v>278.25</v>
      </c>
      <c r="F96" s="51">
        <f t="shared" ref="F96:F99" si="26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mai!G97</f>
        <v>129</v>
      </c>
      <c r="F97" s="51">
        <f t="shared" si="26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mai!G98</f>
        <v>8</v>
      </c>
      <c r="F98" s="51">
        <f t="shared" si="26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mai!G99</f>
        <v>20</v>
      </c>
      <c r="F99" s="51">
        <f t="shared" si="26"/>
        <v>0</v>
      </c>
      <c r="G99" s="4">
        <f t="shared" si="17"/>
        <v>20</v>
      </c>
      <c r="H99" s="4">
        <v>20</v>
      </c>
      <c r="I99" s="4">
        <v>0</v>
      </c>
      <c r="J99" s="4">
        <v>0</v>
      </c>
      <c r="K99" s="4">
        <v>0</v>
      </c>
    </row>
    <row r="100" spans="1:11" x14ac:dyDescent="0.25">
      <c r="A100" s="95" t="s">
        <v>69</v>
      </c>
      <c r="B100" s="95"/>
      <c r="C100" s="95"/>
      <c r="D100" s="95"/>
      <c r="E100" s="27">
        <f>mai!G100</f>
        <v>-8862</v>
      </c>
      <c r="F100" s="50">
        <f>F101+F102</f>
        <v>0</v>
      </c>
      <c r="G100" s="6">
        <f>G5-G34</f>
        <v>-8862</v>
      </c>
      <c r="H100" s="6">
        <f t="shared" ref="H100:K100" si="27">H5-H34</f>
        <v>-8862</v>
      </c>
      <c r="I100" s="6">
        <f t="shared" si="27"/>
        <v>0</v>
      </c>
      <c r="J100" s="6">
        <f t="shared" si="27"/>
        <v>0</v>
      </c>
      <c r="K100" s="6">
        <f t="shared" si="27"/>
        <v>0</v>
      </c>
    </row>
    <row r="101" spans="1:11" x14ac:dyDescent="0.25">
      <c r="A101" s="81" t="s">
        <v>70</v>
      </c>
      <c r="B101" s="81"/>
      <c r="C101" s="81"/>
      <c r="D101" s="81"/>
      <c r="E101" s="27">
        <f>mai!G101</f>
        <v>0</v>
      </c>
      <c r="F101" s="48"/>
      <c r="G101" s="4">
        <f>SUM(H101:K101)</f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 x14ac:dyDescent="0.25">
      <c r="A102" s="81" t="s">
        <v>71</v>
      </c>
      <c r="B102" s="81"/>
      <c r="C102" s="81"/>
      <c r="D102" s="81"/>
      <c r="E102" s="27">
        <f>mai!G102</f>
        <v>-8862</v>
      </c>
      <c r="F102" s="48"/>
      <c r="G102" s="4">
        <f t="shared" si="17"/>
        <v>-8862</v>
      </c>
      <c r="H102" s="4">
        <f>H5-H34</f>
        <v>-8862</v>
      </c>
      <c r="I102" s="4">
        <f t="shared" ref="I102:K102" si="28">I5-I34</f>
        <v>0</v>
      </c>
      <c r="J102" s="4">
        <f t="shared" si="28"/>
        <v>0</v>
      </c>
      <c r="K102" s="4">
        <f t="shared" si="28"/>
        <v>0</v>
      </c>
    </row>
    <row r="104" spans="1:11" x14ac:dyDescent="0.25">
      <c r="A104" s="7" t="s">
        <v>72</v>
      </c>
    </row>
    <row r="105" spans="1:11" x14ac:dyDescent="0.25">
      <c r="A105" s="7" t="s">
        <v>73</v>
      </c>
      <c r="G105" s="7" t="s">
        <v>74</v>
      </c>
    </row>
    <row r="106" spans="1:11" x14ac:dyDescent="0.25">
      <c r="A106" s="7" t="s">
        <v>75</v>
      </c>
      <c r="G106" s="7" t="s">
        <v>76</v>
      </c>
    </row>
  </sheetData>
  <mergeCells count="100"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2:K2"/>
    <mergeCell ref="A4:D4"/>
    <mergeCell ref="A5:D5"/>
    <mergeCell ref="A6:D6"/>
    <mergeCell ref="A7:D7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view="pageBreakPreview" zoomScaleNormal="100" zoomScaleSheetLayoutView="100" workbookViewId="0">
      <selection activeCell="A2" sqref="A2:K2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102</v>
      </c>
    </row>
    <row r="2" spans="1:11" x14ac:dyDescent="0.25">
      <c r="A2" s="77" t="s">
        <v>101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57" t="s">
        <v>86</v>
      </c>
      <c r="F4" s="57" t="s">
        <v>87</v>
      </c>
      <c r="G4" s="21" t="s">
        <v>88</v>
      </c>
      <c r="H4" s="57" t="s">
        <v>1</v>
      </c>
      <c r="I4" s="57" t="s">
        <v>2</v>
      </c>
      <c r="J4" s="57" t="s">
        <v>3</v>
      </c>
      <c r="K4" s="57" t="s">
        <v>4</v>
      </c>
    </row>
    <row r="5" spans="1:11" x14ac:dyDescent="0.25">
      <c r="A5" s="79" t="s">
        <v>5</v>
      </c>
      <c r="B5" s="79"/>
      <c r="C5" s="79"/>
      <c r="D5" s="79"/>
      <c r="E5" s="28">
        <f>iul!G5</f>
        <v>43012.020000000004</v>
      </c>
      <c r="F5" s="26">
        <f>F6+F7+F11+F27</f>
        <v>190</v>
      </c>
      <c r="G5" s="25">
        <f>G6+G7+G11+G27</f>
        <v>43202.020000000004</v>
      </c>
      <c r="H5" s="25">
        <f>H6+H7+H11+H27</f>
        <v>6116</v>
      </c>
      <c r="I5" s="25">
        <f t="shared" ref="I5:K5" si="0">I6+I7+I11+I27</f>
        <v>7044</v>
      </c>
      <c r="J5" s="25">
        <f t="shared" si="0"/>
        <v>15290</v>
      </c>
      <c r="K5" s="25">
        <f t="shared" si="0"/>
        <v>14752.02</v>
      </c>
    </row>
    <row r="6" spans="1:11" x14ac:dyDescent="0.25">
      <c r="A6" s="80" t="s">
        <v>6</v>
      </c>
      <c r="B6" s="80"/>
      <c r="C6" s="80"/>
      <c r="D6" s="80"/>
      <c r="E6" s="27">
        <f>iul!G6</f>
        <v>2271</v>
      </c>
      <c r="F6" s="59">
        <f>G6-E6</f>
        <v>10</v>
      </c>
      <c r="G6" s="5">
        <f>SUM(H6:K6)</f>
        <v>2281</v>
      </c>
      <c r="H6" s="5">
        <v>596</v>
      </c>
      <c r="I6" s="5">
        <v>725</v>
      </c>
      <c r="J6" s="5">
        <v>524</v>
      </c>
      <c r="K6" s="5">
        <v>436</v>
      </c>
    </row>
    <row r="7" spans="1:11" x14ac:dyDescent="0.25">
      <c r="A7" s="80" t="s">
        <v>7</v>
      </c>
      <c r="B7" s="80"/>
      <c r="C7" s="80"/>
      <c r="D7" s="80"/>
      <c r="E7" s="27">
        <f>mai!G7</f>
        <v>4025</v>
      </c>
      <c r="F7" s="59">
        <f>SUM(F8:F10)</f>
        <v>0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mai!G8</f>
        <v>1113</v>
      </c>
      <c r="F8" s="61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mai!G9</f>
        <v>2387</v>
      </c>
      <c r="F9" s="61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mai!G10</f>
        <v>525</v>
      </c>
      <c r="F10" s="61">
        <f t="shared" si="1"/>
        <v>0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mai!G11</f>
        <v>4077.02</v>
      </c>
      <c r="F11" s="59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mai!G12</f>
        <v>2818.02</v>
      </c>
      <c r="F12" s="61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mai!G13</f>
        <v>0</v>
      </c>
      <c r="F13" s="61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mai!G14</f>
        <v>396</v>
      </c>
      <c r="F14" s="61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mai!G15</f>
        <v>0</v>
      </c>
      <c r="F15" s="61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mai!G16</f>
        <v>2066</v>
      </c>
      <c r="F16" s="61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mai!G17</f>
        <v>0</v>
      </c>
      <c r="F17" s="61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mai!G18</f>
        <v>0</v>
      </c>
      <c r="F18" s="61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mai!G19</f>
        <v>21.02</v>
      </c>
      <c r="F19" s="61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mai!G20</f>
        <v>35</v>
      </c>
      <c r="F20" s="61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mai!G21</f>
        <v>300</v>
      </c>
      <c r="F21" s="61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mai!G22</f>
        <v>0</v>
      </c>
      <c r="F22" s="61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mai!G23</f>
        <v>1259</v>
      </c>
      <c r="F23" s="61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mai!G24</f>
        <v>1259</v>
      </c>
      <c r="F24" s="61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mai!G25</f>
        <v>0</v>
      </c>
      <c r="F25" s="61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mai!G26</f>
        <v>0</v>
      </c>
      <c r="F26" s="61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mai!G27</f>
        <v>32639</v>
      </c>
      <c r="F27" s="59">
        <f>SUM(F28:F33)</f>
        <v>180</v>
      </c>
      <c r="G27" s="5">
        <f>SUM(G28:G33)</f>
        <v>32819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12757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mai!G28</f>
        <v>465</v>
      </c>
      <c r="F28" s="61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mai!G29</f>
        <v>5578</v>
      </c>
      <c r="F29" s="61">
        <f t="shared" si="4"/>
        <v>0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mai!G30</f>
        <v>23847</v>
      </c>
      <c r="F30" s="61">
        <f t="shared" si="4"/>
        <v>0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mai!G31</f>
        <v>1318</v>
      </c>
      <c r="F31" s="61">
        <f t="shared" si="4"/>
        <v>0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mai!G32</f>
        <v>936</v>
      </c>
      <c r="F32" s="61">
        <f t="shared" si="4"/>
        <v>0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98</v>
      </c>
      <c r="B33" s="87"/>
      <c r="C33" s="87"/>
      <c r="D33" s="88"/>
      <c r="E33" s="27">
        <f>mai!G33</f>
        <v>495</v>
      </c>
      <c r="F33" s="61">
        <f t="shared" si="4"/>
        <v>180</v>
      </c>
      <c r="G33" s="4">
        <f t="shared" si="8"/>
        <v>675</v>
      </c>
      <c r="H33" s="4">
        <v>495</v>
      </c>
      <c r="I33" s="4">
        <v>0</v>
      </c>
      <c r="J33" s="4">
        <v>180</v>
      </c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iul!G34</f>
        <v>51874.020000000004</v>
      </c>
      <c r="F34" s="58">
        <f t="shared" ref="F34:K34" si="9">F35+F41+F42+F47+F51+F55+F65+F71+F76+F80+F84+F87+F90+F95</f>
        <v>-5</v>
      </c>
      <c r="G34" s="3">
        <f t="shared" si="9"/>
        <v>52064.020000000004</v>
      </c>
      <c r="H34" s="3">
        <f t="shared" si="9"/>
        <v>14978</v>
      </c>
      <c r="I34" s="3">
        <f t="shared" si="9"/>
        <v>7044</v>
      </c>
      <c r="J34" s="3">
        <f t="shared" si="9"/>
        <v>15290</v>
      </c>
      <c r="K34" s="3">
        <f t="shared" si="9"/>
        <v>14752.02</v>
      </c>
    </row>
    <row r="35" spans="1:11" x14ac:dyDescent="0.25">
      <c r="A35" s="80" t="s">
        <v>31</v>
      </c>
      <c r="B35" s="80"/>
      <c r="C35" s="80"/>
      <c r="D35" s="80"/>
      <c r="E35" s="27">
        <f>iul!G35</f>
        <v>4960</v>
      </c>
      <c r="F35" s="59">
        <f t="shared" ref="F35:K35" si="10">SUM(F36:F40)</f>
        <v>2</v>
      </c>
      <c r="G35" s="6">
        <f t="shared" si="10"/>
        <v>4962</v>
      </c>
      <c r="H35" s="6">
        <f t="shared" si="10"/>
        <v>1006</v>
      </c>
      <c r="I35" s="6">
        <f t="shared" si="10"/>
        <v>1149</v>
      </c>
      <c r="J35" s="6">
        <f t="shared" si="10"/>
        <v>1515.5</v>
      </c>
      <c r="K35" s="6">
        <f t="shared" si="10"/>
        <v>1291.5</v>
      </c>
    </row>
    <row r="36" spans="1:11" x14ac:dyDescent="0.25">
      <c r="A36" s="89" t="s">
        <v>32</v>
      </c>
      <c r="B36" s="89"/>
      <c r="C36" s="89"/>
      <c r="D36" s="89"/>
      <c r="E36" s="27">
        <f>iul!G36</f>
        <v>2051.5</v>
      </c>
      <c r="F36" s="62">
        <f>G36-E36</f>
        <v>2</v>
      </c>
      <c r="G36" s="4">
        <f t="shared" ref="G36:G46" si="11">SUM(H36:K36)</f>
        <v>2053.5</v>
      </c>
      <c r="H36" s="4">
        <v>485</v>
      </c>
      <c r="I36" s="4">
        <v>564.5</v>
      </c>
      <c r="J36" s="4">
        <v>503</v>
      </c>
      <c r="K36" s="4">
        <v>501</v>
      </c>
    </row>
    <row r="37" spans="1:11" x14ac:dyDescent="0.25">
      <c r="A37" s="81" t="s">
        <v>33</v>
      </c>
      <c r="B37" s="81"/>
      <c r="C37" s="81"/>
      <c r="D37" s="81"/>
      <c r="E37" s="27">
        <f>iul!G37</f>
        <v>1270.5</v>
      </c>
      <c r="F37" s="62">
        <f t="shared" ref="F37:F40" si="12">G37-E37</f>
        <v>0</v>
      </c>
      <c r="G37" s="4">
        <f t="shared" si="11"/>
        <v>1270.5</v>
      </c>
      <c r="H37" s="4">
        <v>298</v>
      </c>
      <c r="I37" s="4">
        <v>293.5</v>
      </c>
      <c r="J37" s="4">
        <v>425.5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iul!G38</f>
        <v>37</v>
      </c>
      <c r="F38" s="62">
        <f t="shared" si="12"/>
        <v>0</v>
      </c>
      <c r="G38" s="4">
        <f t="shared" si="11"/>
        <v>37</v>
      </c>
      <c r="H38" s="4">
        <v>10</v>
      </c>
      <c r="I38" s="4">
        <v>9</v>
      </c>
      <c r="J38" s="4">
        <v>9</v>
      </c>
      <c r="K38" s="4">
        <v>9</v>
      </c>
    </row>
    <row r="39" spans="1:11" x14ac:dyDescent="0.25">
      <c r="A39" s="81" t="s">
        <v>35</v>
      </c>
      <c r="B39" s="81"/>
      <c r="C39" s="81"/>
      <c r="D39" s="81"/>
      <c r="E39" s="27">
        <f>iul!G39</f>
        <v>0</v>
      </c>
      <c r="F39" s="62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iul!G40</f>
        <v>1601</v>
      </c>
      <c r="F40" s="62">
        <f t="shared" si="12"/>
        <v>0</v>
      </c>
      <c r="G40" s="4">
        <f t="shared" si="11"/>
        <v>1601</v>
      </c>
      <c r="H40" s="4">
        <v>213</v>
      </c>
      <c r="I40" s="4">
        <v>282</v>
      </c>
      <c r="J40" s="4">
        <v>578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iul!G41</f>
        <v>0</v>
      </c>
      <c r="F41" s="59">
        <f>G41-E41</f>
        <v>0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iul!G42</f>
        <v>0</v>
      </c>
      <c r="F42" s="59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iul!G43</f>
        <v>0</v>
      </c>
      <c r="F43" s="62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iul!G44</f>
        <v>0</v>
      </c>
      <c r="F44" s="62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iul!G45</f>
        <v>0</v>
      </c>
      <c r="F45" s="62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iul!G46</f>
        <v>0</v>
      </c>
      <c r="F46" s="62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iul!G47</f>
        <v>0</v>
      </c>
      <c r="F47" s="59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iul!G48</f>
        <v>0</v>
      </c>
      <c r="F48" s="62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iul!G49</f>
        <v>0</v>
      </c>
      <c r="F49" s="62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iul!G50</f>
        <v>0</v>
      </c>
      <c r="F50" s="62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iul!G51</f>
        <v>555.6</v>
      </c>
      <c r="F51" s="63">
        <f>SUM(F52:F54)</f>
        <v>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iul!G52</f>
        <v>478.6</v>
      </c>
      <c r="F52" s="62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iul!G53</f>
        <v>64</v>
      </c>
      <c r="F53" s="62">
        <f t="shared" si="15"/>
        <v>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iul!G54</f>
        <v>13</v>
      </c>
      <c r="F54" s="62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iul!G55</f>
        <v>2647.42</v>
      </c>
      <c r="F55" s="59">
        <f>SUM(F56:F64)</f>
        <v>0</v>
      </c>
      <c r="G55" s="6">
        <f>SUM(H55:K55)</f>
        <v>2647.42</v>
      </c>
      <c r="H55" s="6">
        <f>SUM(H56:H64)</f>
        <v>515</v>
      </c>
      <c r="I55" s="6">
        <f>SUM(I56:I64)</f>
        <v>577.9</v>
      </c>
      <c r="J55" s="6">
        <f>SUM(J56:J64)</f>
        <v>901</v>
      </c>
      <c r="K55" s="6">
        <f>SUM(K56:K64)</f>
        <v>653.52</v>
      </c>
    </row>
    <row r="56" spans="1:13" x14ac:dyDescent="0.25">
      <c r="A56" s="81" t="s">
        <v>46</v>
      </c>
      <c r="B56" s="81"/>
      <c r="C56" s="81"/>
      <c r="D56" s="81"/>
      <c r="E56" s="27">
        <f>iul!G56</f>
        <v>0</v>
      </c>
      <c r="F56" s="62">
        <f t="shared" ref="F56:F64" si="16">G56-E56</f>
        <v>0</v>
      </c>
      <c r="G56" s="8">
        <f t="shared" ref="G56:G99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iul!G57</f>
        <v>91</v>
      </c>
      <c r="F57" s="66">
        <f t="shared" si="16"/>
        <v>0</v>
      </c>
      <c r="G57" s="8">
        <f t="shared" si="17"/>
        <v>91</v>
      </c>
      <c r="H57" s="8">
        <v>27</v>
      </c>
      <c r="I57" s="8">
        <v>27</v>
      </c>
      <c r="J57" s="8">
        <v>12</v>
      </c>
      <c r="K57" s="8">
        <v>25</v>
      </c>
    </row>
    <row r="58" spans="1:13" x14ac:dyDescent="0.25">
      <c r="A58" s="81" t="s">
        <v>48</v>
      </c>
      <c r="B58" s="81"/>
      <c r="C58" s="81"/>
      <c r="D58" s="81"/>
      <c r="E58" s="27">
        <f>iul!G58</f>
        <v>438.9</v>
      </c>
      <c r="F58" s="62">
        <f t="shared" si="16"/>
        <v>0</v>
      </c>
      <c r="G58" s="4">
        <f t="shared" si="17"/>
        <v>438.9</v>
      </c>
      <c r="H58" s="4">
        <v>168</v>
      </c>
      <c r="I58" s="4">
        <v>26.9</v>
      </c>
      <c r="J58" s="4">
        <v>231.5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iul!G59</f>
        <v>396</v>
      </c>
      <c r="F59" s="62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iul!G60</f>
        <v>35</v>
      </c>
      <c r="F60" s="62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iul!G61</f>
        <v>21.02</v>
      </c>
      <c r="F61" s="62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iul!G62</f>
        <v>300</v>
      </c>
      <c r="F62" s="62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iul!G63</f>
        <v>0</v>
      </c>
      <c r="F63" s="62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iul!G64</f>
        <v>1365.5</v>
      </c>
      <c r="F64" s="62">
        <f t="shared" si="16"/>
        <v>0</v>
      </c>
      <c r="G64" s="4">
        <f t="shared" si="17"/>
        <v>1365.5</v>
      </c>
      <c r="H64" s="4">
        <v>125</v>
      </c>
      <c r="I64" s="4">
        <v>329</v>
      </c>
      <c r="J64" s="4">
        <v>477.5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iul!G65</f>
        <v>1275.5</v>
      </c>
      <c r="F65" s="59">
        <f>SUM(F66:F70)</f>
        <v>0</v>
      </c>
      <c r="G65" s="6">
        <f>SUM(H65:K65)</f>
        <v>1275.5</v>
      </c>
      <c r="H65" s="6">
        <f>SUM(H66:H70)</f>
        <v>1152</v>
      </c>
      <c r="I65" s="6">
        <f>SUM(I66:I70)</f>
        <v>78.5</v>
      </c>
      <c r="J65" s="6">
        <f>SUM(J66:J70)</f>
        <v>21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iul!G66</f>
        <v>59.5</v>
      </c>
      <c r="F66" s="62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iul!G67</f>
        <v>122</v>
      </c>
      <c r="F67" s="62">
        <f t="shared" si="18"/>
        <v>0</v>
      </c>
      <c r="G67" s="4">
        <f t="shared" si="17"/>
        <v>122</v>
      </c>
      <c r="H67" s="4">
        <v>43</v>
      </c>
      <c r="I67" s="4">
        <v>63</v>
      </c>
      <c r="J67" s="4">
        <v>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iul!G68</f>
        <v>2</v>
      </c>
      <c r="F68" s="62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iul!G69</f>
        <v>1017</v>
      </c>
      <c r="F69" s="62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iul!G70</f>
        <v>75</v>
      </c>
      <c r="F70" s="62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iul!G71</f>
        <v>1021</v>
      </c>
      <c r="F71" s="59">
        <f>SUM(F72:F75)</f>
        <v>0</v>
      </c>
      <c r="G71" s="6">
        <f t="shared" si="17"/>
        <v>1021</v>
      </c>
      <c r="H71" s="6">
        <f>SUM(H72:H75)</f>
        <v>383</v>
      </c>
      <c r="I71" s="6">
        <f>SUM(I72:I75)</f>
        <v>283</v>
      </c>
      <c r="J71" s="6">
        <f>SUM(J72:J75)</f>
        <v>282</v>
      </c>
      <c r="K71" s="6">
        <f>SUM(K72:K75)</f>
        <v>73</v>
      </c>
    </row>
    <row r="72" spans="1:11" x14ac:dyDescent="0.25">
      <c r="A72" s="89" t="s">
        <v>32</v>
      </c>
      <c r="B72" s="89"/>
      <c r="C72" s="89"/>
      <c r="D72" s="89"/>
      <c r="E72" s="27">
        <f>iul!G72</f>
        <v>0</v>
      </c>
      <c r="F72" s="62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iul!G73</f>
        <v>646</v>
      </c>
      <c r="F73" s="62">
        <f t="shared" si="19"/>
        <v>0</v>
      </c>
      <c r="G73" s="4">
        <f t="shared" si="17"/>
        <v>646</v>
      </c>
      <c r="H73" s="4">
        <v>120</v>
      </c>
      <c r="I73" s="4">
        <v>246</v>
      </c>
      <c r="J73" s="4">
        <v>207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iul!G74</f>
        <v>150</v>
      </c>
      <c r="F74" s="62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75</v>
      </c>
      <c r="K74" s="4">
        <v>0</v>
      </c>
    </row>
    <row r="75" spans="1:11" x14ac:dyDescent="0.25">
      <c r="A75" s="81" t="s">
        <v>54</v>
      </c>
      <c r="B75" s="81"/>
      <c r="C75" s="81"/>
      <c r="D75" s="81"/>
      <c r="E75" s="27">
        <f>iul!G75</f>
        <v>225</v>
      </c>
      <c r="F75" s="62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iul!G76</f>
        <v>2719</v>
      </c>
      <c r="F76" s="64">
        <f>SUM(F77:F79)</f>
        <v>8</v>
      </c>
      <c r="G76" s="6">
        <f>SUM(H76:K76)</f>
        <v>2727</v>
      </c>
      <c r="H76" s="6">
        <f>SUM(H77:H79)</f>
        <v>620</v>
      </c>
      <c r="I76" s="6">
        <f>SUM(I77:I79)</f>
        <v>688</v>
      </c>
      <c r="J76" s="6">
        <f>SUM(J77:J79)</f>
        <v>784</v>
      </c>
      <c r="K76" s="6">
        <f>SUM(K77:K79)</f>
        <v>635</v>
      </c>
    </row>
    <row r="77" spans="1:11" x14ac:dyDescent="0.25">
      <c r="A77" s="81" t="s">
        <v>58</v>
      </c>
      <c r="B77" s="81"/>
      <c r="C77" s="81"/>
      <c r="D77" s="81"/>
      <c r="E77" s="27">
        <f>iul!G77</f>
        <v>1436</v>
      </c>
      <c r="F77" s="62">
        <f t="shared" ref="F77:F79" si="20">G77-E77</f>
        <v>0</v>
      </c>
      <c r="G77" s="4">
        <f t="shared" si="17"/>
        <v>1436</v>
      </c>
      <c r="H77" s="4">
        <v>351</v>
      </c>
      <c r="I77" s="4">
        <v>383</v>
      </c>
      <c r="J77" s="4">
        <v>336</v>
      </c>
      <c r="K77" s="4">
        <v>366</v>
      </c>
    </row>
    <row r="78" spans="1:11" x14ac:dyDescent="0.25">
      <c r="A78" s="81" t="s">
        <v>59</v>
      </c>
      <c r="B78" s="81"/>
      <c r="C78" s="81"/>
      <c r="D78" s="81"/>
      <c r="E78" s="27">
        <f>iul!G78</f>
        <v>1233</v>
      </c>
      <c r="F78" s="62">
        <f t="shared" si="20"/>
        <v>8</v>
      </c>
      <c r="G78" s="4">
        <f t="shared" si="17"/>
        <v>1241</v>
      </c>
      <c r="H78" s="4">
        <v>256</v>
      </c>
      <c r="I78" s="4">
        <v>291</v>
      </c>
      <c r="J78" s="4">
        <v>439</v>
      </c>
      <c r="K78" s="4">
        <v>255</v>
      </c>
    </row>
    <row r="79" spans="1:11" x14ac:dyDescent="0.25">
      <c r="A79" s="94" t="s">
        <v>60</v>
      </c>
      <c r="B79" s="94"/>
      <c r="C79" s="94"/>
      <c r="D79" s="94"/>
      <c r="E79" s="27">
        <f>iul!G79</f>
        <v>50</v>
      </c>
      <c r="F79" s="62">
        <f t="shared" si="20"/>
        <v>0</v>
      </c>
      <c r="G79" s="4">
        <f t="shared" si="17"/>
        <v>50</v>
      </c>
      <c r="H79" s="4">
        <v>13</v>
      </c>
      <c r="I79" s="4">
        <v>14</v>
      </c>
      <c r="J79" s="4">
        <v>9</v>
      </c>
      <c r="K79" s="4">
        <v>14</v>
      </c>
    </row>
    <row r="80" spans="1:11" x14ac:dyDescent="0.25">
      <c r="A80" s="80" t="s">
        <v>61</v>
      </c>
      <c r="B80" s="80"/>
      <c r="C80" s="80"/>
      <c r="D80" s="80"/>
      <c r="E80" s="27">
        <f>iul!G80</f>
        <v>7023</v>
      </c>
      <c r="F80" s="59">
        <f>SUM(F81:F83)</f>
        <v>70</v>
      </c>
      <c r="G80" s="6">
        <f>SUM(H80:K80)</f>
        <v>7093</v>
      </c>
      <c r="H80" s="6">
        <f>SUM(H81:H83)</f>
        <v>3733</v>
      </c>
      <c r="I80" s="6">
        <f t="shared" ref="I80:K80" si="21">SUM(I81:I83)</f>
        <v>2985</v>
      </c>
      <c r="J80" s="6">
        <f t="shared" si="21"/>
        <v>290</v>
      </c>
      <c r="K80" s="6">
        <f t="shared" si="21"/>
        <v>85</v>
      </c>
    </row>
    <row r="81" spans="1:11" x14ac:dyDescent="0.25">
      <c r="A81" s="81" t="s">
        <v>33</v>
      </c>
      <c r="B81" s="81"/>
      <c r="C81" s="81"/>
      <c r="D81" s="81"/>
      <c r="E81" s="27">
        <f>iul!G81</f>
        <v>416</v>
      </c>
      <c r="F81" s="62">
        <f t="shared" ref="F81:F83" si="22">G81-E81</f>
        <v>0</v>
      </c>
      <c r="G81" s="4">
        <f t="shared" si="17"/>
        <v>416</v>
      </c>
      <c r="H81" s="4">
        <v>90</v>
      </c>
      <c r="I81" s="4">
        <v>196</v>
      </c>
      <c r="J81" s="4">
        <v>45</v>
      </c>
      <c r="K81" s="4">
        <v>85</v>
      </c>
    </row>
    <row r="82" spans="1:11" x14ac:dyDescent="0.25">
      <c r="A82" s="81" t="s">
        <v>62</v>
      </c>
      <c r="B82" s="81"/>
      <c r="C82" s="81"/>
      <c r="D82" s="81"/>
      <c r="E82" s="27">
        <f>iul!G82</f>
        <v>6607</v>
      </c>
      <c r="F82" s="62">
        <f t="shared" si="22"/>
        <v>70</v>
      </c>
      <c r="G82" s="4">
        <f t="shared" si="17"/>
        <v>6677</v>
      </c>
      <c r="H82" s="4">
        <v>3643</v>
      </c>
      <c r="I82" s="4">
        <v>2789</v>
      </c>
      <c r="J82" s="4">
        <v>245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iul!G83</f>
        <v>0</v>
      </c>
      <c r="F83" s="62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iul!G84</f>
        <v>21892.5</v>
      </c>
      <c r="F84" s="59">
        <f>F85+F86</f>
        <v>0</v>
      </c>
      <c r="G84" s="6">
        <f t="shared" si="17"/>
        <v>21892.5</v>
      </c>
      <c r="H84" s="6">
        <f>SUM(H85:H86)</f>
        <v>686.5</v>
      </c>
      <c r="I84" s="6">
        <f>SUM(I85:I86)</f>
        <v>3</v>
      </c>
      <c r="J84" s="6">
        <f>SUM(J85:J86)</f>
        <v>10453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iul!G85</f>
        <v>31.5</v>
      </c>
      <c r="F85" s="62">
        <f t="shared" ref="F85:F86" si="23">G85-E85</f>
        <v>0</v>
      </c>
      <c r="G85" s="4">
        <f t="shared" si="17"/>
        <v>31.5</v>
      </c>
      <c r="H85" s="4">
        <v>28.5</v>
      </c>
      <c r="I85" s="4">
        <v>3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iul!G86</f>
        <v>21861</v>
      </c>
      <c r="F86" s="62">
        <f t="shared" si="23"/>
        <v>0</v>
      </c>
      <c r="G86" s="4">
        <f t="shared" si="17"/>
        <v>21861</v>
      </c>
      <c r="H86" s="4">
        <v>658</v>
      </c>
      <c r="I86" s="4">
        <v>0</v>
      </c>
      <c r="J86" s="4">
        <v>10453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iul!G87</f>
        <v>0</v>
      </c>
      <c r="F87" s="59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iul!G88</f>
        <v>0</v>
      </c>
      <c r="F88" s="62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iul!G89</f>
        <v>0</v>
      </c>
      <c r="F89" s="62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iul!G90</f>
        <v>9344.75</v>
      </c>
      <c r="F90" s="59">
        <f>SUM(F91:F94)</f>
        <v>-73</v>
      </c>
      <c r="G90" s="6">
        <f>SUM(H90:K90)</f>
        <v>9271.75</v>
      </c>
      <c r="H90" s="6">
        <f>SUM(H91:H94)</f>
        <v>6600.5</v>
      </c>
      <c r="I90" s="6">
        <f>SUM(I91:I94)</f>
        <v>1010.75</v>
      </c>
      <c r="J90" s="6">
        <f>SUM(J91:J94)</f>
        <v>624.5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iul!G91</f>
        <v>0</v>
      </c>
      <c r="F91" s="62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iul!G92</f>
        <v>424.75</v>
      </c>
      <c r="F92" s="62">
        <f t="shared" si="25"/>
        <v>0</v>
      </c>
      <c r="G92" s="4">
        <f t="shared" si="17"/>
        <v>424.75</v>
      </c>
      <c r="H92" s="4">
        <v>238</v>
      </c>
      <c r="I92" s="4">
        <v>98.75</v>
      </c>
      <c r="J92" s="4">
        <v>-165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iul!G93</f>
        <v>0</v>
      </c>
      <c r="F93" s="62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iul!G94</f>
        <v>8920</v>
      </c>
      <c r="F94" s="62">
        <f t="shared" si="25"/>
        <v>-73</v>
      </c>
      <c r="G94" s="4">
        <f t="shared" si="17"/>
        <v>8847</v>
      </c>
      <c r="H94" s="4">
        <v>6362.5</v>
      </c>
      <c r="I94" s="4">
        <v>912</v>
      </c>
      <c r="J94" s="4">
        <v>789.5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iul!G95</f>
        <v>435.25</v>
      </c>
      <c r="F95" s="59">
        <f>SUM(F96:F99)</f>
        <v>-12</v>
      </c>
      <c r="G95" s="6">
        <f>SUM(H95:K95)</f>
        <v>618.25</v>
      </c>
      <c r="H95" s="6">
        <f>SUM(H96:H100)</f>
        <v>138</v>
      </c>
      <c r="I95" s="6">
        <f t="shared" ref="I95:K95" si="26">SUM(I96:I100)</f>
        <v>115.25</v>
      </c>
      <c r="J95" s="6">
        <f t="shared" si="26"/>
        <v>291</v>
      </c>
      <c r="K95" s="6">
        <f t="shared" si="26"/>
        <v>74</v>
      </c>
    </row>
    <row r="96" spans="1:11" x14ac:dyDescent="0.25">
      <c r="A96" s="81" t="s">
        <v>32</v>
      </c>
      <c r="B96" s="81"/>
      <c r="C96" s="81"/>
      <c r="D96" s="81"/>
      <c r="E96" s="27">
        <f>iul!G96</f>
        <v>278.25</v>
      </c>
      <c r="F96" s="62">
        <f t="shared" ref="F96:F100" si="27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iul!G97</f>
        <v>129</v>
      </c>
      <c r="F97" s="62">
        <f t="shared" si="27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iul!G98</f>
        <v>8</v>
      </c>
      <c r="F98" s="62">
        <f t="shared" si="27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iul!G99</f>
        <v>20</v>
      </c>
      <c r="F99" s="62">
        <f t="shared" si="27"/>
        <v>-12</v>
      </c>
      <c r="G99" s="4">
        <f t="shared" si="17"/>
        <v>8</v>
      </c>
      <c r="H99" s="4">
        <v>20</v>
      </c>
      <c r="I99" s="4">
        <v>0</v>
      </c>
      <c r="J99" s="4">
        <v>-12</v>
      </c>
      <c r="K99" s="4">
        <v>0</v>
      </c>
    </row>
    <row r="100" spans="1:11" x14ac:dyDescent="0.25">
      <c r="A100" s="81" t="s">
        <v>80</v>
      </c>
      <c r="B100" s="81"/>
      <c r="C100" s="81"/>
      <c r="D100" s="81"/>
      <c r="E100" s="27">
        <v>0</v>
      </c>
      <c r="F100" s="62">
        <f t="shared" si="27"/>
        <v>0</v>
      </c>
      <c r="G100" s="4">
        <v>0</v>
      </c>
      <c r="H100" s="4">
        <v>0</v>
      </c>
      <c r="I100" s="4">
        <v>0</v>
      </c>
      <c r="J100" s="4">
        <v>195</v>
      </c>
      <c r="K100" s="4">
        <v>0</v>
      </c>
    </row>
    <row r="101" spans="1:11" x14ac:dyDescent="0.25">
      <c r="A101" s="95" t="s">
        <v>69</v>
      </c>
      <c r="B101" s="95"/>
      <c r="C101" s="95"/>
      <c r="D101" s="95"/>
      <c r="E101" s="27">
        <f>iul!G100</f>
        <v>-8862</v>
      </c>
      <c r="F101" s="65">
        <f>F102+F103</f>
        <v>0</v>
      </c>
      <c r="G101" s="6">
        <f>G5-G34</f>
        <v>-8862</v>
      </c>
      <c r="H101" s="6">
        <f t="shared" ref="H101:K101" si="28">H5-H34</f>
        <v>-8862</v>
      </c>
      <c r="I101" s="6">
        <f t="shared" si="28"/>
        <v>0</v>
      </c>
      <c r="J101" s="6">
        <f t="shared" si="28"/>
        <v>0</v>
      </c>
      <c r="K101" s="6">
        <f t="shared" si="28"/>
        <v>0</v>
      </c>
    </row>
    <row r="102" spans="1:11" x14ac:dyDescent="0.25">
      <c r="A102" s="81" t="s">
        <v>70</v>
      </c>
      <c r="B102" s="81"/>
      <c r="C102" s="81"/>
      <c r="D102" s="81"/>
      <c r="E102" s="27">
        <f>iul!G101</f>
        <v>0</v>
      </c>
      <c r="F102" s="60"/>
      <c r="G102" s="4">
        <f>SUM(H102:K102)</f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 x14ac:dyDescent="0.25">
      <c r="A103" s="81" t="s">
        <v>71</v>
      </c>
      <c r="B103" s="81"/>
      <c r="C103" s="81"/>
      <c r="D103" s="81"/>
      <c r="E103" s="27">
        <f>iul!G102</f>
        <v>-8862</v>
      </c>
      <c r="F103" s="60"/>
      <c r="G103" s="4">
        <f>SUM(H103:K103)</f>
        <v>-8862</v>
      </c>
      <c r="H103" s="75">
        <f>H5-H34</f>
        <v>-8862</v>
      </c>
      <c r="I103" s="4">
        <f t="shared" ref="I103:K103" si="29">I5-I34</f>
        <v>0</v>
      </c>
      <c r="J103" s="4">
        <f t="shared" si="29"/>
        <v>0</v>
      </c>
      <c r="K103" s="4">
        <f t="shared" si="29"/>
        <v>0</v>
      </c>
    </row>
    <row r="105" spans="1:11" x14ac:dyDescent="0.25">
      <c r="A105" s="7" t="s">
        <v>72</v>
      </c>
    </row>
    <row r="106" spans="1:11" x14ac:dyDescent="0.25">
      <c r="A106" s="7" t="s">
        <v>73</v>
      </c>
      <c r="G106" s="7" t="s">
        <v>74</v>
      </c>
    </row>
    <row r="107" spans="1:11" x14ac:dyDescent="0.25">
      <c r="A107" s="7" t="s">
        <v>75</v>
      </c>
      <c r="G107" s="7" t="s">
        <v>76</v>
      </c>
    </row>
  </sheetData>
  <mergeCells count="101">
    <mergeCell ref="A2:K2"/>
    <mergeCell ref="A4:D4"/>
    <mergeCell ref="A5:D5"/>
    <mergeCell ref="A6:D6"/>
    <mergeCell ref="A7:D7"/>
    <mergeCell ref="A8:D8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99:D99"/>
    <mergeCell ref="A101:D101"/>
    <mergeCell ref="A102:D102"/>
    <mergeCell ref="A103:D103"/>
    <mergeCell ref="A100:D100"/>
    <mergeCell ref="A93:D93"/>
    <mergeCell ref="A94:D94"/>
    <mergeCell ref="A95:D95"/>
    <mergeCell ref="A96:D96"/>
    <mergeCell ref="A97:D97"/>
    <mergeCell ref="A98:D98"/>
  </mergeCells>
  <pageMargins left="0.7" right="0.7" top="0.75" bottom="0.75" header="0.3" footer="0.3"/>
  <pageSetup scale="82" orientation="portrait" r:id="rId1"/>
  <rowBreaks count="1" manualBreakCount="1">
    <brk id="5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07"/>
  <sheetViews>
    <sheetView tabSelected="1" view="pageBreakPreview" zoomScaleNormal="100" zoomScaleSheetLayoutView="100" workbookViewId="0">
      <selection activeCell="J8" sqref="J8"/>
    </sheetView>
  </sheetViews>
  <sheetFormatPr defaultRowHeight="15" x14ac:dyDescent="0.2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 x14ac:dyDescent="0.25">
      <c r="G1" s="7" t="s">
        <v>104</v>
      </c>
    </row>
    <row r="2" spans="1:11" x14ac:dyDescent="0.25">
      <c r="A2" s="77" t="s">
        <v>103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6.5" customHeight="1" x14ac:dyDescent="0.25">
      <c r="A4" s="78" t="s">
        <v>0</v>
      </c>
      <c r="B4" s="78"/>
      <c r="C4" s="78"/>
      <c r="D4" s="78"/>
      <c r="E4" s="74" t="s">
        <v>86</v>
      </c>
      <c r="F4" s="74" t="s">
        <v>87</v>
      </c>
      <c r="G4" s="21" t="s">
        <v>88</v>
      </c>
      <c r="H4" s="74" t="s">
        <v>1</v>
      </c>
      <c r="I4" s="74" t="s">
        <v>2</v>
      </c>
      <c r="J4" s="74" t="s">
        <v>3</v>
      </c>
      <c r="K4" s="74" t="s">
        <v>4</v>
      </c>
    </row>
    <row r="5" spans="1:11" x14ac:dyDescent="0.25">
      <c r="A5" s="79" t="s">
        <v>5</v>
      </c>
      <c r="B5" s="79"/>
      <c r="C5" s="79"/>
      <c r="D5" s="79"/>
      <c r="E5" s="28">
        <f>sep!G5</f>
        <v>43202.020000000004</v>
      </c>
      <c r="F5" s="26">
        <f>F6+F7+F11+F27</f>
        <v>62</v>
      </c>
      <c r="G5" s="25">
        <f>G6+G7+G11+G27</f>
        <v>43264.020000000004</v>
      </c>
      <c r="H5" s="25">
        <f>H6+H7+H11+H27</f>
        <v>6116</v>
      </c>
      <c r="I5" s="25">
        <f t="shared" ref="I5:K5" si="0">I6+I7+I11+I27</f>
        <v>7044</v>
      </c>
      <c r="J5" s="25">
        <f t="shared" si="0"/>
        <v>15290</v>
      </c>
      <c r="K5" s="25">
        <f t="shared" si="0"/>
        <v>14814.02</v>
      </c>
    </row>
    <row r="6" spans="1:11" x14ac:dyDescent="0.25">
      <c r="A6" s="80" t="s">
        <v>6</v>
      </c>
      <c r="B6" s="80"/>
      <c r="C6" s="80"/>
      <c r="D6" s="80"/>
      <c r="E6" s="27">
        <f>sep!G6</f>
        <v>2281</v>
      </c>
      <c r="F6" s="67">
        <f>G6-E6</f>
        <v>62</v>
      </c>
      <c r="G6" s="5">
        <f>SUM(H6:K6)</f>
        <v>2343</v>
      </c>
      <c r="H6" s="5">
        <v>596</v>
      </c>
      <c r="I6" s="5">
        <v>725</v>
      </c>
      <c r="J6" s="5">
        <v>524</v>
      </c>
      <c r="K6" s="5">
        <v>498</v>
      </c>
    </row>
    <row r="7" spans="1:11" x14ac:dyDescent="0.25">
      <c r="A7" s="80" t="s">
        <v>7</v>
      </c>
      <c r="B7" s="80"/>
      <c r="C7" s="80"/>
      <c r="D7" s="80"/>
      <c r="E7" s="27">
        <f>sep!G7</f>
        <v>4025</v>
      </c>
      <c r="F7" s="67">
        <f>SUM(F8:F10)</f>
        <v>0</v>
      </c>
      <c r="G7" s="5">
        <f>G8+G9 +G10</f>
        <v>4025</v>
      </c>
      <c r="H7" s="5">
        <f>H8+H9 +H10</f>
        <v>1054</v>
      </c>
      <c r="I7" s="5">
        <f>I8+I9 +I10</f>
        <v>1031</v>
      </c>
      <c r="J7" s="5">
        <f>J8+J9 +J10</f>
        <v>1030</v>
      </c>
      <c r="K7" s="5">
        <f>K8+K9 +K10</f>
        <v>910</v>
      </c>
    </row>
    <row r="8" spans="1:11" x14ac:dyDescent="0.25">
      <c r="A8" s="81" t="s">
        <v>8</v>
      </c>
      <c r="B8" s="81"/>
      <c r="C8" s="81"/>
      <c r="D8" s="81"/>
      <c r="E8" s="27">
        <f>sep!G8</f>
        <v>1113</v>
      </c>
      <c r="F8" s="73">
        <f>G8-E8</f>
        <v>0</v>
      </c>
      <c r="G8" s="4">
        <f>SUM(H8:K8)</f>
        <v>1113</v>
      </c>
      <c r="H8" s="4">
        <v>278</v>
      </c>
      <c r="I8" s="4">
        <v>279</v>
      </c>
      <c r="J8" s="4">
        <v>278</v>
      </c>
      <c r="K8" s="4">
        <v>278</v>
      </c>
    </row>
    <row r="9" spans="1:11" x14ac:dyDescent="0.25">
      <c r="A9" s="81" t="s">
        <v>9</v>
      </c>
      <c r="B9" s="81"/>
      <c r="C9" s="81"/>
      <c r="D9" s="81"/>
      <c r="E9" s="27">
        <f>sep!G9</f>
        <v>2387</v>
      </c>
      <c r="F9" s="73">
        <f t="shared" ref="F9:F10" si="1">G9-E9</f>
        <v>0</v>
      </c>
      <c r="G9" s="4">
        <f>SUM(H9:K9)</f>
        <v>2387</v>
      </c>
      <c r="H9" s="4">
        <v>644</v>
      </c>
      <c r="I9" s="4">
        <v>621</v>
      </c>
      <c r="J9" s="4">
        <v>621</v>
      </c>
      <c r="K9" s="4">
        <v>501</v>
      </c>
    </row>
    <row r="10" spans="1:11" x14ac:dyDescent="0.25">
      <c r="A10" s="82" t="s">
        <v>10</v>
      </c>
      <c r="B10" s="81"/>
      <c r="C10" s="81"/>
      <c r="D10" s="81"/>
      <c r="E10" s="27">
        <f>sep!G10</f>
        <v>525</v>
      </c>
      <c r="F10" s="73">
        <f t="shared" si="1"/>
        <v>0</v>
      </c>
      <c r="G10" s="4">
        <f>SUM(H10:K10)</f>
        <v>525</v>
      </c>
      <c r="H10" s="4">
        <v>132</v>
      </c>
      <c r="I10" s="4">
        <v>131</v>
      </c>
      <c r="J10" s="4">
        <v>131</v>
      </c>
      <c r="K10" s="4">
        <v>131</v>
      </c>
    </row>
    <row r="11" spans="1:11" x14ac:dyDescent="0.25">
      <c r="A11" s="80" t="s">
        <v>11</v>
      </c>
      <c r="B11" s="80"/>
      <c r="C11" s="80"/>
      <c r="D11" s="80"/>
      <c r="E11" s="27">
        <f>sep!G11</f>
        <v>4077.02</v>
      </c>
      <c r="F11" s="67">
        <f>F12+F23</f>
        <v>0</v>
      </c>
      <c r="G11" s="5">
        <f t="shared" ref="G11:K11" si="2">G12+G23</f>
        <v>4077.02</v>
      </c>
      <c r="H11" s="5">
        <f t="shared" si="2"/>
        <v>1070</v>
      </c>
      <c r="I11" s="5">
        <f t="shared" si="2"/>
        <v>1066</v>
      </c>
      <c r="J11" s="5">
        <f t="shared" si="2"/>
        <v>979</v>
      </c>
      <c r="K11" s="5">
        <f t="shared" si="2"/>
        <v>962.02</v>
      </c>
    </row>
    <row r="12" spans="1:11" x14ac:dyDescent="0.25">
      <c r="A12" s="83" t="s">
        <v>12</v>
      </c>
      <c r="B12" s="83"/>
      <c r="C12" s="83"/>
      <c r="D12" s="83"/>
      <c r="E12" s="27">
        <f>sep!G12</f>
        <v>2818.02</v>
      </c>
      <c r="F12" s="73">
        <f>SUM(F13:F22)</f>
        <v>0</v>
      </c>
      <c r="G12" s="4">
        <f>SUM(G13:G22)</f>
        <v>2818.02</v>
      </c>
      <c r="H12" s="4">
        <f>SUM(H13:H22)</f>
        <v>733</v>
      </c>
      <c r="I12" s="4">
        <f t="shared" ref="I12:K12" si="3">SUM(I13:I22)</f>
        <v>733</v>
      </c>
      <c r="J12" s="4">
        <f t="shared" si="3"/>
        <v>675</v>
      </c>
      <c r="K12" s="4">
        <f t="shared" si="3"/>
        <v>677.02</v>
      </c>
    </row>
    <row r="13" spans="1:11" x14ac:dyDescent="0.25">
      <c r="A13" s="81" t="s">
        <v>13</v>
      </c>
      <c r="B13" s="81"/>
      <c r="C13" s="81"/>
      <c r="D13" s="81"/>
      <c r="E13" s="27">
        <f>sep!G13</f>
        <v>0</v>
      </c>
      <c r="F13" s="73">
        <f t="shared" ref="F13:F33" si="4">G13-E13</f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76" t="s">
        <v>14</v>
      </c>
      <c r="B14" s="76"/>
      <c r="C14" s="76"/>
      <c r="D14" s="76"/>
      <c r="E14" s="27">
        <f>sep!G14</f>
        <v>396</v>
      </c>
      <c r="F14" s="73">
        <f t="shared" si="4"/>
        <v>0</v>
      </c>
      <c r="G14" s="4">
        <f t="shared" ref="G14:G21" si="5">SUM(H14:K14)</f>
        <v>396</v>
      </c>
      <c r="H14" s="4">
        <v>103</v>
      </c>
      <c r="I14" s="4">
        <v>103</v>
      </c>
      <c r="J14" s="4">
        <v>95</v>
      </c>
      <c r="K14" s="4">
        <v>95</v>
      </c>
    </row>
    <row r="15" spans="1:11" x14ac:dyDescent="0.25">
      <c r="A15" s="84" t="s">
        <v>15</v>
      </c>
      <c r="B15" s="84"/>
      <c r="C15" s="84"/>
      <c r="D15" s="84"/>
      <c r="E15" s="27">
        <f>sep!G15</f>
        <v>0</v>
      </c>
      <c r="F15" s="73">
        <f t="shared" si="4"/>
        <v>0</v>
      </c>
      <c r="G15" s="4">
        <f t="shared" si="5"/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4" t="s">
        <v>16</v>
      </c>
      <c r="B16" s="84"/>
      <c r="C16" s="84"/>
      <c r="D16" s="84"/>
      <c r="E16" s="27">
        <f>sep!G16</f>
        <v>2066</v>
      </c>
      <c r="F16" s="73">
        <f t="shared" si="4"/>
        <v>0</v>
      </c>
      <c r="G16" s="4">
        <f t="shared" si="5"/>
        <v>2066</v>
      </c>
      <c r="H16" s="4">
        <v>538</v>
      </c>
      <c r="I16" s="4">
        <v>538</v>
      </c>
      <c r="J16" s="4">
        <v>495</v>
      </c>
      <c r="K16" s="4">
        <v>495</v>
      </c>
    </row>
    <row r="17" spans="1:11" x14ac:dyDescent="0.25">
      <c r="A17" s="76" t="s">
        <v>17</v>
      </c>
      <c r="B17" s="76"/>
      <c r="C17" s="76"/>
      <c r="D17" s="76"/>
      <c r="E17" s="27">
        <f>sep!G17</f>
        <v>0</v>
      </c>
      <c r="F17" s="73">
        <f t="shared" si="4"/>
        <v>0</v>
      </c>
      <c r="G17" s="4">
        <f t="shared" si="5"/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76" t="s">
        <v>18</v>
      </c>
      <c r="B18" s="76"/>
      <c r="C18" s="76"/>
      <c r="D18" s="76"/>
      <c r="E18" s="27">
        <f>sep!G18</f>
        <v>0</v>
      </c>
      <c r="F18" s="73">
        <f t="shared" si="4"/>
        <v>0</v>
      </c>
      <c r="G18" s="4">
        <f t="shared" si="5"/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4" t="s">
        <v>19</v>
      </c>
      <c r="B19" s="84"/>
      <c r="C19" s="84"/>
      <c r="D19" s="84"/>
      <c r="E19" s="27">
        <f>sep!G19</f>
        <v>21.02</v>
      </c>
      <c r="F19" s="73">
        <f t="shared" si="4"/>
        <v>0</v>
      </c>
      <c r="G19" s="4">
        <f t="shared" si="5"/>
        <v>21.02</v>
      </c>
      <c r="H19" s="4">
        <v>5</v>
      </c>
      <c r="I19" s="4">
        <v>5</v>
      </c>
      <c r="J19" s="4">
        <v>5</v>
      </c>
      <c r="K19" s="4">
        <v>6.02</v>
      </c>
    </row>
    <row r="20" spans="1:11" x14ac:dyDescent="0.25">
      <c r="A20" s="84" t="s">
        <v>20</v>
      </c>
      <c r="B20" s="84"/>
      <c r="C20" s="84"/>
      <c r="D20" s="84"/>
      <c r="E20" s="27">
        <f>sep!G20</f>
        <v>35</v>
      </c>
      <c r="F20" s="73">
        <f t="shared" si="4"/>
        <v>0</v>
      </c>
      <c r="G20" s="4">
        <f t="shared" si="5"/>
        <v>35</v>
      </c>
      <c r="H20" s="4">
        <v>9</v>
      </c>
      <c r="I20" s="4">
        <v>9</v>
      </c>
      <c r="J20" s="4">
        <v>8</v>
      </c>
      <c r="K20" s="4">
        <v>9</v>
      </c>
    </row>
    <row r="21" spans="1:11" x14ac:dyDescent="0.25">
      <c r="A21" s="84" t="s">
        <v>21</v>
      </c>
      <c r="B21" s="84"/>
      <c r="C21" s="84"/>
      <c r="D21" s="84"/>
      <c r="E21" s="27">
        <f>sep!G21</f>
        <v>300</v>
      </c>
      <c r="F21" s="73">
        <f t="shared" si="4"/>
        <v>0</v>
      </c>
      <c r="G21" s="4">
        <f t="shared" si="5"/>
        <v>300</v>
      </c>
      <c r="H21" s="4">
        <v>78</v>
      </c>
      <c r="I21" s="4">
        <v>78</v>
      </c>
      <c r="J21" s="4">
        <v>72</v>
      </c>
      <c r="K21" s="4">
        <v>72</v>
      </c>
    </row>
    <row r="22" spans="1:11" x14ac:dyDescent="0.25">
      <c r="A22" s="84" t="s">
        <v>22</v>
      </c>
      <c r="B22" s="84"/>
      <c r="C22" s="84"/>
      <c r="D22" s="84"/>
      <c r="E22" s="27">
        <f>sep!G22</f>
        <v>0</v>
      </c>
      <c r="F22" s="73">
        <f t="shared" si="4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5">
      <c r="A23" s="83" t="s">
        <v>23</v>
      </c>
      <c r="B23" s="83"/>
      <c r="C23" s="83"/>
      <c r="D23" s="83"/>
      <c r="E23" s="27">
        <f>sep!G23</f>
        <v>1259</v>
      </c>
      <c r="F23" s="73">
        <f>SUM(F24:F26)</f>
        <v>0</v>
      </c>
      <c r="G23" s="4">
        <f>G24+G25+G26</f>
        <v>1259</v>
      </c>
      <c r="H23" s="4">
        <f t="shared" ref="H23:K23" si="6">H24+H25+H26</f>
        <v>337</v>
      </c>
      <c r="I23" s="4">
        <f t="shared" si="6"/>
        <v>333</v>
      </c>
      <c r="J23" s="4">
        <f t="shared" si="6"/>
        <v>304</v>
      </c>
      <c r="K23" s="4">
        <f t="shared" si="6"/>
        <v>285</v>
      </c>
    </row>
    <row r="24" spans="1:11" x14ac:dyDescent="0.25">
      <c r="A24" s="81" t="s">
        <v>24</v>
      </c>
      <c r="B24" s="81"/>
      <c r="C24" s="81"/>
      <c r="D24" s="81"/>
      <c r="E24" s="27">
        <f>sep!G24</f>
        <v>1259</v>
      </c>
      <c r="F24" s="73">
        <f t="shared" si="4"/>
        <v>0</v>
      </c>
      <c r="G24" s="4">
        <f>SUM(H24:K24)</f>
        <v>1259</v>
      </c>
      <c r="H24" s="4">
        <v>337</v>
      </c>
      <c r="I24" s="4">
        <v>333</v>
      </c>
      <c r="J24" s="4">
        <v>304</v>
      </c>
      <c r="K24" s="4">
        <v>285</v>
      </c>
    </row>
    <row r="25" spans="1:11" x14ac:dyDescent="0.25">
      <c r="A25" s="81" t="s">
        <v>25</v>
      </c>
      <c r="B25" s="81"/>
      <c r="C25" s="81"/>
      <c r="D25" s="81"/>
      <c r="E25" s="27">
        <f>sep!G25</f>
        <v>0</v>
      </c>
      <c r="F25" s="73">
        <f t="shared" si="4"/>
        <v>0</v>
      </c>
      <c r="G25" s="4">
        <f>SUM(H25:K25)</f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5">
      <c r="A26" s="81" t="s">
        <v>93</v>
      </c>
      <c r="B26" s="81"/>
      <c r="C26" s="81"/>
      <c r="D26" s="81"/>
      <c r="E26" s="27">
        <f>sep!G26</f>
        <v>0</v>
      </c>
      <c r="F26" s="73">
        <f t="shared" si="4"/>
        <v>0</v>
      </c>
      <c r="G26" s="4">
        <f>SUM(H26:K26)</f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5">
      <c r="A27" s="80" t="s">
        <v>27</v>
      </c>
      <c r="B27" s="80"/>
      <c r="C27" s="80"/>
      <c r="D27" s="80"/>
      <c r="E27" s="27">
        <f>sep!G27</f>
        <v>32819</v>
      </c>
      <c r="F27" s="67">
        <f>SUM(F28:F33)</f>
        <v>0</v>
      </c>
      <c r="G27" s="5">
        <f>SUM(G28:G33)</f>
        <v>32819</v>
      </c>
      <c r="H27" s="5">
        <f t="shared" ref="H27:K27" si="7">SUM(H28:H33)</f>
        <v>3396</v>
      </c>
      <c r="I27" s="5">
        <f t="shared" si="7"/>
        <v>4222</v>
      </c>
      <c r="J27" s="5">
        <f t="shared" si="7"/>
        <v>12757</v>
      </c>
      <c r="K27" s="5">
        <f t="shared" si="7"/>
        <v>12444</v>
      </c>
    </row>
    <row r="28" spans="1:11" x14ac:dyDescent="0.25">
      <c r="A28" s="85" t="s">
        <v>28</v>
      </c>
      <c r="B28" s="85"/>
      <c r="C28" s="85"/>
      <c r="D28" s="85"/>
      <c r="E28" s="27">
        <f>sep!G28</f>
        <v>465</v>
      </c>
      <c r="F28" s="73">
        <f t="shared" si="4"/>
        <v>0</v>
      </c>
      <c r="G28" s="4">
        <f>SUM(H28:K28)</f>
        <v>465</v>
      </c>
      <c r="H28" s="4">
        <v>95</v>
      </c>
      <c r="I28" s="4">
        <v>80</v>
      </c>
      <c r="J28" s="4">
        <v>210</v>
      </c>
      <c r="K28" s="4">
        <v>80</v>
      </c>
    </row>
    <row r="29" spans="1:11" x14ac:dyDescent="0.25">
      <c r="A29" s="85" t="s">
        <v>89</v>
      </c>
      <c r="B29" s="85"/>
      <c r="C29" s="85"/>
      <c r="D29" s="85"/>
      <c r="E29" s="27">
        <f>sep!G29</f>
        <v>5578</v>
      </c>
      <c r="F29" s="73">
        <f t="shared" si="4"/>
        <v>0</v>
      </c>
      <c r="G29" s="4">
        <f>SUM(H29:K29)</f>
        <v>5578</v>
      </c>
      <c r="H29" s="4">
        <v>2789</v>
      </c>
      <c r="I29" s="4">
        <v>2789</v>
      </c>
      <c r="J29" s="4">
        <v>0</v>
      </c>
      <c r="K29" s="4">
        <v>0</v>
      </c>
    </row>
    <row r="30" spans="1:11" x14ac:dyDescent="0.25">
      <c r="A30" s="96" t="s">
        <v>90</v>
      </c>
      <c r="B30" s="97"/>
      <c r="C30" s="97"/>
      <c r="D30" s="98"/>
      <c r="E30" s="27">
        <f>sep!G30</f>
        <v>23847</v>
      </c>
      <c r="F30" s="73">
        <f t="shared" si="4"/>
        <v>0</v>
      </c>
      <c r="G30" s="4">
        <f t="shared" ref="G30:G33" si="8">SUM(H30:K30)</f>
        <v>23847</v>
      </c>
      <c r="H30" s="4">
        <v>0</v>
      </c>
      <c r="I30" s="4">
        <v>782</v>
      </c>
      <c r="J30" s="4">
        <v>11532</v>
      </c>
      <c r="K30" s="4">
        <v>11533</v>
      </c>
    </row>
    <row r="31" spans="1:11" x14ac:dyDescent="0.25">
      <c r="A31" s="96" t="s">
        <v>91</v>
      </c>
      <c r="B31" s="97"/>
      <c r="C31" s="97"/>
      <c r="D31" s="98"/>
      <c r="E31" s="27">
        <f>sep!G31</f>
        <v>1318</v>
      </c>
      <c r="F31" s="73">
        <f t="shared" si="4"/>
        <v>0</v>
      </c>
      <c r="G31" s="4">
        <f t="shared" si="8"/>
        <v>1318</v>
      </c>
      <c r="H31" s="4">
        <v>0</v>
      </c>
      <c r="I31" s="4">
        <v>262</v>
      </c>
      <c r="J31" s="4">
        <v>528</v>
      </c>
      <c r="K31" s="4">
        <v>528</v>
      </c>
    </row>
    <row r="32" spans="1:11" x14ac:dyDescent="0.25">
      <c r="A32" s="96" t="s">
        <v>92</v>
      </c>
      <c r="B32" s="97"/>
      <c r="C32" s="97"/>
      <c r="D32" s="98"/>
      <c r="E32" s="27">
        <f>sep!G32</f>
        <v>936</v>
      </c>
      <c r="F32" s="73">
        <f t="shared" si="4"/>
        <v>0</v>
      </c>
      <c r="G32" s="4">
        <f t="shared" si="8"/>
        <v>936</v>
      </c>
      <c r="H32" s="4">
        <v>17</v>
      </c>
      <c r="I32" s="4">
        <v>309</v>
      </c>
      <c r="J32" s="4">
        <v>307</v>
      </c>
      <c r="K32" s="4">
        <v>303</v>
      </c>
    </row>
    <row r="33" spans="1:11" ht="17.25" customHeight="1" x14ac:dyDescent="0.25">
      <c r="A33" s="86" t="s">
        <v>98</v>
      </c>
      <c r="B33" s="87"/>
      <c r="C33" s="87"/>
      <c r="D33" s="88"/>
      <c r="E33" s="27">
        <f>sep!G33</f>
        <v>675</v>
      </c>
      <c r="F33" s="73">
        <f t="shared" si="4"/>
        <v>0</v>
      </c>
      <c r="G33" s="4">
        <f t="shared" si="8"/>
        <v>675</v>
      </c>
      <c r="H33" s="4">
        <v>495</v>
      </c>
      <c r="I33" s="4">
        <v>0</v>
      </c>
      <c r="J33" s="4">
        <v>180</v>
      </c>
      <c r="K33" s="4">
        <v>0</v>
      </c>
    </row>
    <row r="34" spans="1:11" x14ac:dyDescent="0.25">
      <c r="A34" s="79" t="s">
        <v>30</v>
      </c>
      <c r="B34" s="79"/>
      <c r="C34" s="79"/>
      <c r="D34" s="79"/>
      <c r="E34" s="29">
        <f>sep!G34</f>
        <v>52064.020000000004</v>
      </c>
      <c r="F34" s="72">
        <f t="shared" ref="F34:K34" si="9">F35+F41+F42+F47+F51+F55+F65+F71+F76+F80+F84+F87+F90+F95</f>
        <v>62</v>
      </c>
      <c r="G34" s="3">
        <f t="shared" si="9"/>
        <v>52126.020000000004</v>
      </c>
      <c r="H34" s="3">
        <f t="shared" si="9"/>
        <v>14978</v>
      </c>
      <c r="I34" s="3">
        <f t="shared" si="9"/>
        <v>7044</v>
      </c>
      <c r="J34" s="3">
        <f t="shared" si="9"/>
        <v>15290</v>
      </c>
      <c r="K34" s="3">
        <f t="shared" si="9"/>
        <v>14814.02</v>
      </c>
    </row>
    <row r="35" spans="1:11" x14ac:dyDescent="0.25">
      <c r="A35" s="80" t="s">
        <v>31</v>
      </c>
      <c r="B35" s="80"/>
      <c r="C35" s="80"/>
      <c r="D35" s="80"/>
      <c r="E35" s="27">
        <f>sep!G35</f>
        <v>4962</v>
      </c>
      <c r="F35" s="67">
        <f t="shared" ref="F35:K35" si="10">SUM(F36:F40)</f>
        <v>6.5</v>
      </c>
      <c r="G35" s="6">
        <f t="shared" si="10"/>
        <v>4968.5</v>
      </c>
      <c r="H35" s="6">
        <f t="shared" si="10"/>
        <v>1006</v>
      </c>
      <c r="I35" s="6">
        <f t="shared" si="10"/>
        <v>1149</v>
      </c>
      <c r="J35" s="6">
        <f t="shared" si="10"/>
        <v>1515.5</v>
      </c>
      <c r="K35" s="6">
        <f t="shared" si="10"/>
        <v>1298</v>
      </c>
    </row>
    <row r="36" spans="1:11" x14ac:dyDescent="0.25">
      <c r="A36" s="89" t="s">
        <v>32</v>
      </c>
      <c r="B36" s="89"/>
      <c r="C36" s="89"/>
      <c r="D36" s="89"/>
      <c r="E36" s="27">
        <f>sep!G36</f>
        <v>2053.5</v>
      </c>
      <c r="F36" s="69">
        <f>G36-E36</f>
        <v>21.5</v>
      </c>
      <c r="G36" s="4">
        <f t="shared" ref="G36:G46" si="11">SUM(H36:K36)</f>
        <v>2075</v>
      </c>
      <c r="H36" s="4">
        <v>485</v>
      </c>
      <c r="I36" s="4">
        <v>564.5</v>
      </c>
      <c r="J36" s="4">
        <v>503</v>
      </c>
      <c r="K36" s="4">
        <v>522.5</v>
      </c>
    </row>
    <row r="37" spans="1:11" x14ac:dyDescent="0.25">
      <c r="A37" s="81" t="s">
        <v>33</v>
      </c>
      <c r="B37" s="81"/>
      <c r="C37" s="81"/>
      <c r="D37" s="81"/>
      <c r="E37" s="27">
        <f>sep!G37</f>
        <v>1270.5</v>
      </c>
      <c r="F37" s="69">
        <f t="shared" ref="F37:F40" si="12">G37-E37</f>
        <v>0</v>
      </c>
      <c r="G37" s="4">
        <f t="shared" si="11"/>
        <v>1270.5</v>
      </c>
      <c r="H37" s="4">
        <v>298</v>
      </c>
      <c r="I37" s="4">
        <v>293.5</v>
      </c>
      <c r="J37" s="4">
        <v>425.5</v>
      </c>
      <c r="K37" s="4">
        <v>253.5</v>
      </c>
    </row>
    <row r="38" spans="1:11" x14ac:dyDescent="0.25">
      <c r="A38" s="81" t="s">
        <v>34</v>
      </c>
      <c r="B38" s="81"/>
      <c r="C38" s="81"/>
      <c r="D38" s="81"/>
      <c r="E38" s="27">
        <f>sep!G38</f>
        <v>37</v>
      </c>
      <c r="F38" s="69">
        <f t="shared" si="12"/>
        <v>-15</v>
      </c>
      <c r="G38" s="4">
        <f t="shared" si="11"/>
        <v>22</v>
      </c>
      <c r="H38" s="4">
        <v>10</v>
      </c>
      <c r="I38" s="4">
        <v>9</v>
      </c>
      <c r="J38" s="4">
        <v>9</v>
      </c>
      <c r="K38" s="4">
        <v>-6</v>
      </c>
    </row>
    <row r="39" spans="1:11" x14ac:dyDescent="0.25">
      <c r="A39" s="81" t="s">
        <v>35</v>
      </c>
      <c r="B39" s="81"/>
      <c r="C39" s="81"/>
      <c r="D39" s="81"/>
      <c r="E39" s="27">
        <f>sep!G39</f>
        <v>0</v>
      </c>
      <c r="F39" s="69">
        <f t="shared" si="12"/>
        <v>0</v>
      </c>
      <c r="G39" s="4">
        <f t="shared" si="11"/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1" t="s">
        <v>36</v>
      </c>
      <c r="B40" s="81"/>
      <c r="C40" s="81"/>
      <c r="D40" s="81"/>
      <c r="E40" s="27">
        <f>sep!G40</f>
        <v>1601</v>
      </c>
      <c r="F40" s="69">
        <f t="shared" si="12"/>
        <v>0</v>
      </c>
      <c r="G40" s="4">
        <f t="shared" si="11"/>
        <v>1601</v>
      </c>
      <c r="H40" s="4">
        <v>213</v>
      </c>
      <c r="I40" s="4">
        <v>282</v>
      </c>
      <c r="J40" s="4">
        <v>578</v>
      </c>
      <c r="K40" s="4">
        <v>528</v>
      </c>
    </row>
    <row r="41" spans="1:11" x14ac:dyDescent="0.25">
      <c r="A41" s="80" t="s">
        <v>37</v>
      </c>
      <c r="B41" s="80"/>
      <c r="C41" s="80"/>
      <c r="D41" s="80"/>
      <c r="E41" s="27">
        <f>sep!G41</f>
        <v>0</v>
      </c>
      <c r="F41" s="67">
        <f>G41-E41</f>
        <v>0</v>
      </c>
      <c r="G41" s="6">
        <f t="shared" si="11"/>
        <v>0</v>
      </c>
      <c r="H41" s="6">
        <v>0</v>
      </c>
      <c r="I41" s="6">
        <v>0</v>
      </c>
      <c r="J41" s="6">
        <v>0</v>
      </c>
      <c r="K41" s="6">
        <v>0</v>
      </c>
    </row>
    <row r="42" spans="1:11" x14ac:dyDescent="0.25">
      <c r="A42" s="80" t="s">
        <v>38</v>
      </c>
      <c r="B42" s="80"/>
      <c r="C42" s="80"/>
      <c r="D42" s="80"/>
      <c r="E42" s="27">
        <f>sep!G42</f>
        <v>0</v>
      </c>
      <c r="F42" s="67">
        <f>SUM(F43:F46)</f>
        <v>0</v>
      </c>
      <c r="G42" s="6">
        <f t="shared" si="11"/>
        <v>0</v>
      </c>
      <c r="H42" s="6">
        <f>H43+H44+H45+H46</f>
        <v>0</v>
      </c>
      <c r="I42" s="6">
        <f>I43+I44+I45+I46</f>
        <v>0</v>
      </c>
      <c r="J42" s="6">
        <f>J43+J44+J45+J46</f>
        <v>0</v>
      </c>
      <c r="K42" s="6">
        <f>K43+K44+K45+K46</f>
        <v>0</v>
      </c>
    </row>
    <row r="43" spans="1:11" x14ac:dyDescent="0.25">
      <c r="A43" s="81" t="s">
        <v>32</v>
      </c>
      <c r="B43" s="81"/>
      <c r="C43" s="81"/>
      <c r="D43" s="81"/>
      <c r="E43" s="27">
        <f>sep!G43</f>
        <v>0</v>
      </c>
      <c r="F43" s="69">
        <f t="shared" ref="F43:F46" si="13">G43-E43</f>
        <v>0</v>
      </c>
      <c r="G43" s="4">
        <f t="shared" si="11"/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81" t="s">
        <v>33</v>
      </c>
      <c r="B44" s="81"/>
      <c r="C44" s="81"/>
      <c r="D44" s="81"/>
      <c r="E44" s="27">
        <f>sep!G44</f>
        <v>0</v>
      </c>
      <c r="F44" s="69">
        <f t="shared" si="13"/>
        <v>0</v>
      </c>
      <c r="G44" s="4">
        <f t="shared" si="11"/>
        <v>0</v>
      </c>
      <c r="H44" s="4">
        <v>0</v>
      </c>
      <c r="I44" s="4">
        <v>0</v>
      </c>
      <c r="J44" s="4">
        <v>0</v>
      </c>
      <c r="K44" s="4">
        <v>0</v>
      </c>
    </row>
    <row r="45" spans="1:11" x14ac:dyDescent="0.25">
      <c r="A45" s="81" t="s">
        <v>34</v>
      </c>
      <c r="B45" s="81"/>
      <c r="C45" s="81"/>
      <c r="D45" s="81"/>
      <c r="E45" s="27">
        <f>sep!G45</f>
        <v>0</v>
      </c>
      <c r="F45" s="69">
        <f t="shared" si="13"/>
        <v>0</v>
      </c>
      <c r="G45" s="4">
        <f t="shared" si="11"/>
        <v>0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25">
      <c r="A46" s="81" t="s">
        <v>36</v>
      </c>
      <c r="B46" s="81"/>
      <c r="C46" s="81"/>
      <c r="D46" s="81"/>
      <c r="E46" s="27">
        <f>sep!G46</f>
        <v>0</v>
      </c>
      <c r="F46" s="69">
        <f t="shared" si="13"/>
        <v>0</v>
      </c>
      <c r="G46" s="4">
        <f t="shared" si="11"/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80" t="s">
        <v>39</v>
      </c>
      <c r="B47" s="80"/>
      <c r="C47" s="80"/>
      <c r="D47" s="80"/>
      <c r="E47" s="27">
        <f>sep!G47</f>
        <v>0</v>
      </c>
      <c r="F47" s="67">
        <f>SUM(F48:F50)</f>
        <v>0</v>
      </c>
      <c r="G47" s="6">
        <f>SUM(H47:K47)</f>
        <v>0</v>
      </c>
      <c r="H47" s="6">
        <f>H48+H49+H50</f>
        <v>0</v>
      </c>
      <c r="I47" s="6">
        <f>I48+I49+I50</f>
        <v>0</v>
      </c>
      <c r="J47" s="6">
        <f>J48+J49+J50</f>
        <v>0</v>
      </c>
      <c r="K47" s="6">
        <f>K48+K49+K50</f>
        <v>0</v>
      </c>
    </row>
    <row r="48" spans="1:11" x14ac:dyDescent="0.25">
      <c r="A48" s="81" t="s">
        <v>40</v>
      </c>
      <c r="B48" s="81"/>
      <c r="C48" s="81"/>
      <c r="D48" s="81"/>
      <c r="E48" s="27">
        <f>sep!G48</f>
        <v>0</v>
      </c>
      <c r="F48" s="69">
        <f t="shared" ref="F48:F50" si="14">G48-E48</f>
        <v>0</v>
      </c>
      <c r="G48" s="4">
        <f>SUM(H48:K48)</f>
        <v>0</v>
      </c>
      <c r="H48" s="4">
        <v>0</v>
      </c>
      <c r="I48" s="4">
        <v>0</v>
      </c>
      <c r="J48" s="4">
        <v>0</v>
      </c>
      <c r="K48" s="4">
        <v>0</v>
      </c>
    </row>
    <row r="49" spans="1:13" x14ac:dyDescent="0.25">
      <c r="A49" s="81" t="s">
        <v>41</v>
      </c>
      <c r="B49" s="81"/>
      <c r="C49" s="81"/>
      <c r="D49" s="81"/>
      <c r="E49" s="27">
        <f>sep!G49</f>
        <v>0</v>
      </c>
      <c r="F49" s="69">
        <f t="shared" si="14"/>
        <v>0</v>
      </c>
      <c r="G49" s="4">
        <f>SUM(H49:K49)</f>
        <v>0</v>
      </c>
      <c r="H49" s="4">
        <v>0</v>
      </c>
      <c r="I49" s="4">
        <v>0</v>
      </c>
      <c r="J49" s="4">
        <v>0</v>
      </c>
      <c r="K49" s="4">
        <v>0</v>
      </c>
    </row>
    <row r="50" spans="1:13" x14ac:dyDescent="0.25">
      <c r="A50" s="81" t="s">
        <v>42</v>
      </c>
      <c r="B50" s="81"/>
      <c r="C50" s="81"/>
      <c r="D50" s="81"/>
      <c r="E50" s="27">
        <f>sep!G50</f>
        <v>0</v>
      </c>
      <c r="F50" s="69">
        <f t="shared" si="14"/>
        <v>0</v>
      </c>
      <c r="G50" s="4">
        <f>SUM(H50:K50)</f>
        <v>0</v>
      </c>
      <c r="H50" s="4">
        <v>0</v>
      </c>
      <c r="I50" s="4">
        <v>0</v>
      </c>
      <c r="J50" s="4">
        <v>0</v>
      </c>
      <c r="K50" s="4">
        <v>0</v>
      </c>
    </row>
    <row r="51" spans="1:13" ht="24" customHeight="1" x14ac:dyDescent="0.25">
      <c r="A51" s="90" t="s">
        <v>43</v>
      </c>
      <c r="B51" s="91"/>
      <c r="C51" s="91"/>
      <c r="D51" s="92"/>
      <c r="E51" s="27">
        <f>sep!G51</f>
        <v>555.6</v>
      </c>
      <c r="F51" s="71">
        <f>SUM(F52:F54)</f>
        <v>0</v>
      </c>
      <c r="G51" s="6">
        <f>SUM(G52:G54)</f>
        <v>555.6</v>
      </c>
      <c r="H51" s="6">
        <f>H52+H53+H54</f>
        <v>144</v>
      </c>
      <c r="I51" s="6">
        <f>I52+I53+I54</f>
        <v>153.6</v>
      </c>
      <c r="J51" s="6">
        <f>J52+J53+J54</f>
        <v>128</v>
      </c>
      <c r="K51" s="6">
        <f>K52+K53+K54</f>
        <v>130</v>
      </c>
    </row>
    <row r="52" spans="1:13" x14ac:dyDescent="0.25">
      <c r="A52" s="81" t="s">
        <v>32</v>
      </c>
      <c r="B52" s="81"/>
      <c r="C52" s="81"/>
      <c r="D52" s="81"/>
      <c r="E52" s="27">
        <f>sep!G52</f>
        <v>478.6</v>
      </c>
      <c r="F52" s="69">
        <f t="shared" ref="F52:F54" si="15">G52-E52</f>
        <v>0</v>
      </c>
      <c r="G52" s="4">
        <f>SUM(H52:K52)</f>
        <v>478.6</v>
      </c>
      <c r="H52" s="4">
        <v>117</v>
      </c>
      <c r="I52" s="4">
        <v>128.6</v>
      </c>
      <c r="J52" s="4">
        <v>117</v>
      </c>
      <c r="K52" s="4">
        <v>116</v>
      </c>
    </row>
    <row r="53" spans="1:13" x14ac:dyDescent="0.25">
      <c r="A53" s="81" t="s">
        <v>33</v>
      </c>
      <c r="B53" s="81"/>
      <c r="C53" s="81"/>
      <c r="D53" s="81"/>
      <c r="E53" s="27">
        <f>sep!G53</f>
        <v>64</v>
      </c>
      <c r="F53" s="69">
        <f t="shared" si="15"/>
        <v>0</v>
      </c>
      <c r="G53" s="4">
        <f>SUM(H53:K53)</f>
        <v>64</v>
      </c>
      <c r="H53" s="4">
        <v>23</v>
      </c>
      <c r="I53" s="4">
        <v>22</v>
      </c>
      <c r="J53" s="4">
        <v>8</v>
      </c>
      <c r="K53" s="4">
        <v>11</v>
      </c>
    </row>
    <row r="54" spans="1:13" x14ac:dyDescent="0.25">
      <c r="A54" s="81" t="s">
        <v>44</v>
      </c>
      <c r="B54" s="81"/>
      <c r="C54" s="81"/>
      <c r="D54" s="81"/>
      <c r="E54" s="27">
        <f>sep!G54</f>
        <v>13</v>
      </c>
      <c r="F54" s="69">
        <f t="shared" si="15"/>
        <v>0</v>
      </c>
      <c r="G54" s="4">
        <f>SUM(H54:K54)</f>
        <v>13</v>
      </c>
      <c r="H54" s="4">
        <v>4</v>
      </c>
      <c r="I54" s="4">
        <v>3</v>
      </c>
      <c r="J54" s="4">
        <v>3</v>
      </c>
      <c r="K54" s="4">
        <v>3</v>
      </c>
    </row>
    <row r="55" spans="1:13" x14ac:dyDescent="0.25">
      <c r="A55" s="80" t="s">
        <v>45</v>
      </c>
      <c r="B55" s="80"/>
      <c r="C55" s="80"/>
      <c r="D55" s="80"/>
      <c r="E55" s="27">
        <f>sep!G55</f>
        <v>2647.42</v>
      </c>
      <c r="F55" s="67">
        <f>SUM(F56:F64)</f>
        <v>0</v>
      </c>
      <c r="G55" s="6">
        <f>SUM(H55:K55)</f>
        <v>2647.42</v>
      </c>
      <c r="H55" s="6">
        <f>SUM(H56:H64)</f>
        <v>515</v>
      </c>
      <c r="I55" s="6">
        <f>SUM(I56:I64)</f>
        <v>577.9</v>
      </c>
      <c r="J55" s="6">
        <f>SUM(J56:J64)</f>
        <v>901</v>
      </c>
      <c r="K55" s="6">
        <f>SUM(K56:K64)</f>
        <v>653.52</v>
      </c>
    </row>
    <row r="56" spans="1:13" x14ac:dyDescent="0.25">
      <c r="A56" s="81" t="s">
        <v>46</v>
      </c>
      <c r="B56" s="81"/>
      <c r="C56" s="81"/>
      <c r="D56" s="81"/>
      <c r="E56" s="27">
        <f>sep!G56</f>
        <v>0</v>
      </c>
      <c r="F56" s="69">
        <f t="shared" ref="F56:F64" si="16">G56-E56</f>
        <v>0</v>
      </c>
      <c r="G56" s="8">
        <f t="shared" ref="G56:G99" si="17">SUM(H56:K56)</f>
        <v>0</v>
      </c>
      <c r="H56" s="8">
        <v>0</v>
      </c>
      <c r="I56" s="8">
        <v>0</v>
      </c>
      <c r="J56" s="8">
        <v>0</v>
      </c>
      <c r="K56" s="8">
        <v>0</v>
      </c>
    </row>
    <row r="57" spans="1:13" x14ac:dyDescent="0.25">
      <c r="A57" s="81" t="s">
        <v>47</v>
      </c>
      <c r="B57" s="81"/>
      <c r="C57" s="81"/>
      <c r="D57" s="81"/>
      <c r="E57" s="27">
        <f>sep!G57</f>
        <v>91</v>
      </c>
      <c r="F57" s="66">
        <f t="shared" si="16"/>
        <v>0</v>
      </c>
      <c r="G57" s="8">
        <f t="shared" si="17"/>
        <v>91</v>
      </c>
      <c r="H57" s="8">
        <v>27</v>
      </c>
      <c r="I57" s="8">
        <v>27</v>
      </c>
      <c r="J57" s="8">
        <v>12</v>
      </c>
      <c r="K57" s="8">
        <v>25</v>
      </c>
    </row>
    <row r="58" spans="1:13" x14ac:dyDescent="0.25">
      <c r="A58" s="81" t="s">
        <v>48</v>
      </c>
      <c r="B58" s="81"/>
      <c r="C58" s="81"/>
      <c r="D58" s="81"/>
      <c r="E58" s="27">
        <f>sep!G58</f>
        <v>438.9</v>
      </c>
      <c r="F58" s="69">
        <f t="shared" si="16"/>
        <v>0</v>
      </c>
      <c r="G58" s="4">
        <f t="shared" si="17"/>
        <v>438.9</v>
      </c>
      <c r="H58" s="4">
        <v>168</v>
      </c>
      <c r="I58" s="4">
        <v>26.9</v>
      </c>
      <c r="J58" s="4">
        <v>231.5</v>
      </c>
      <c r="K58" s="4">
        <v>12.5</v>
      </c>
      <c r="L58" s="9"/>
    </row>
    <row r="59" spans="1:13" x14ac:dyDescent="0.25">
      <c r="A59" s="81" t="s">
        <v>49</v>
      </c>
      <c r="B59" s="81"/>
      <c r="C59" s="81"/>
      <c r="D59" s="81"/>
      <c r="E59" s="27">
        <f>sep!G59</f>
        <v>396</v>
      </c>
      <c r="F59" s="69">
        <f t="shared" si="16"/>
        <v>0</v>
      </c>
      <c r="G59" s="8">
        <f t="shared" si="17"/>
        <v>396</v>
      </c>
      <c r="H59" s="8">
        <v>103</v>
      </c>
      <c r="I59" s="8">
        <v>103</v>
      </c>
      <c r="J59" s="8">
        <v>95</v>
      </c>
      <c r="K59" s="8">
        <v>95</v>
      </c>
    </row>
    <row r="60" spans="1:13" x14ac:dyDescent="0.25">
      <c r="A60" s="81" t="s">
        <v>50</v>
      </c>
      <c r="B60" s="81"/>
      <c r="C60" s="81"/>
      <c r="D60" s="81"/>
      <c r="E60" s="27">
        <f>sep!G60</f>
        <v>35</v>
      </c>
      <c r="F60" s="69">
        <f t="shared" si="16"/>
        <v>0</v>
      </c>
      <c r="G60" s="8">
        <f t="shared" si="17"/>
        <v>35</v>
      </c>
      <c r="H60" s="8">
        <v>9</v>
      </c>
      <c r="I60" s="8">
        <v>9</v>
      </c>
      <c r="J60" s="8">
        <v>8</v>
      </c>
      <c r="K60" s="8">
        <v>9</v>
      </c>
    </row>
    <row r="61" spans="1:13" x14ac:dyDescent="0.25">
      <c r="A61" s="81" t="s">
        <v>51</v>
      </c>
      <c r="B61" s="81"/>
      <c r="C61" s="81"/>
      <c r="D61" s="81"/>
      <c r="E61" s="27">
        <f>sep!G61</f>
        <v>21.02</v>
      </c>
      <c r="F61" s="69">
        <f t="shared" si="16"/>
        <v>0</v>
      </c>
      <c r="G61" s="4">
        <f t="shared" si="17"/>
        <v>21.02</v>
      </c>
      <c r="H61" s="4">
        <v>5</v>
      </c>
      <c r="I61" s="4">
        <v>5</v>
      </c>
      <c r="J61" s="4">
        <v>5</v>
      </c>
      <c r="K61" s="4">
        <v>6.02</v>
      </c>
    </row>
    <row r="62" spans="1:13" x14ac:dyDescent="0.25">
      <c r="A62" s="81" t="s">
        <v>52</v>
      </c>
      <c r="B62" s="81"/>
      <c r="C62" s="81"/>
      <c r="D62" s="81"/>
      <c r="E62" s="27">
        <f>sep!G62</f>
        <v>300</v>
      </c>
      <c r="F62" s="69">
        <f t="shared" si="16"/>
        <v>0</v>
      </c>
      <c r="G62" s="8">
        <f t="shared" si="17"/>
        <v>300</v>
      </c>
      <c r="H62" s="8">
        <v>78</v>
      </c>
      <c r="I62" s="8">
        <v>78</v>
      </c>
      <c r="J62" s="8">
        <v>72</v>
      </c>
      <c r="K62" s="8">
        <v>72</v>
      </c>
    </row>
    <row r="63" spans="1:13" x14ac:dyDescent="0.25">
      <c r="A63" s="81" t="s">
        <v>53</v>
      </c>
      <c r="B63" s="81"/>
      <c r="C63" s="81"/>
      <c r="D63" s="81"/>
      <c r="E63" s="27">
        <f>sep!G63</f>
        <v>0</v>
      </c>
      <c r="F63" s="69">
        <f t="shared" si="16"/>
        <v>0</v>
      </c>
      <c r="G63" s="4">
        <f t="shared" si="17"/>
        <v>0</v>
      </c>
      <c r="H63" s="4">
        <v>0</v>
      </c>
      <c r="I63" s="4">
        <v>0</v>
      </c>
      <c r="J63" s="4">
        <v>0</v>
      </c>
      <c r="K63" s="4">
        <v>0</v>
      </c>
    </row>
    <row r="64" spans="1:13" x14ac:dyDescent="0.25">
      <c r="A64" s="81" t="s">
        <v>54</v>
      </c>
      <c r="B64" s="81"/>
      <c r="C64" s="81"/>
      <c r="D64" s="81"/>
      <c r="E64" s="27">
        <f>sep!G64</f>
        <v>1365.5</v>
      </c>
      <c r="F64" s="69">
        <f t="shared" si="16"/>
        <v>0</v>
      </c>
      <c r="G64" s="4">
        <f t="shared" si="17"/>
        <v>1365.5</v>
      </c>
      <c r="H64" s="4">
        <v>125</v>
      </c>
      <c r="I64" s="4">
        <v>329</v>
      </c>
      <c r="J64" s="4">
        <v>477.5</v>
      </c>
      <c r="K64" s="4">
        <v>434</v>
      </c>
      <c r="L64" s="10"/>
      <c r="M64" s="11"/>
    </row>
    <row r="65" spans="1:11" x14ac:dyDescent="0.25">
      <c r="A65" s="80" t="s">
        <v>55</v>
      </c>
      <c r="B65" s="80"/>
      <c r="C65" s="80"/>
      <c r="D65" s="80"/>
      <c r="E65" s="27">
        <f>sep!G65</f>
        <v>1275.5</v>
      </c>
      <c r="F65" s="67">
        <f>SUM(F66:F70)</f>
        <v>0</v>
      </c>
      <c r="G65" s="6">
        <f>SUM(H65:K65)</f>
        <v>1275.5</v>
      </c>
      <c r="H65" s="6">
        <f>SUM(H66:H70)</f>
        <v>1152</v>
      </c>
      <c r="I65" s="6">
        <f>SUM(I66:I70)</f>
        <v>78.5</v>
      </c>
      <c r="J65" s="6">
        <f>SUM(J66:J70)</f>
        <v>21</v>
      </c>
      <c r="K65" s="6">
        <f>SUM(K66:K70)</f>
        <v>24</v>
      </c>
    </row>
    <row r="66" spans="1:11" x14ac:dyDescent="0.25">
      <c r="A66" s="81" t="s">
        <v>32</v>
      </c>
      <c r="B66" s="81"/>
      <c r="C66" s="81"/>
      <c r="D66" s="81"/>
      <c r="E66" s="27">
        <f>sep!G66</f>
        <v>59.5</v>
      </c>
      <c r="F66" s="69">
        <f t="shared" ref="F66:F70" si="18">G66-E66</f>
        <v>0</v>
      </c>
      <c r="G66" s="4">
        <f t="shared" si="17"/>
        <v>59.5</v>
      </c>
      <c r="H66" s="4">
        <v>16</v>
      </c>
      <c r="I66" s="4">
        <v>15.5</v>
      </c>
      <c r="J66" s="4">
        <v>14</v>
      </c>
      <c r="K66" s="4">
        <v>14</v>
      </c>
    </row>
    <row r="67" spans="1:11" x14ac:dyDescent="0.25">
      <c r="A67" s="81" t="s">
        <v>33</v>
      </c>
      <c r="B67" s="81"/>
      <c r="C67" s="81"/>
      <c r="D67" s="81"/>
      <c r="E67" s="27">
        <f>sep!G67</f>
        <v>122</v>
      </c>
      <c r="F67" s="69">
        <f t="shared" si="18"/>
        <v>0</v>
      </c>
      <c r="G67" s="4">
        <f t="shared" si="17"/>
        <v>122</v>
      </c>
      <c r="H67" s="4">
        <v>43</v>
      </c>
      <c r="I67" s="4">
        <v>63</v>
      </c>
      <c r="J67" s="4">
        <v>6</v>
      </c>
      <c r="K67" s="4">
        <v>10</v>
      </c>
    </row>
    <row r="68" spans="1:11" x14ac:dyDescent="0.25">
      <c r="A68" s="81" t="s">
        <v>79</v>
      </c>
      <c r="B68" s="81"/>
      <c r="C68" s="81"/>
      <c r="D68" s="81"/>
      <c r="E68" s="27">
        <f>sep!G68</f>
        <v>2</v>
      </c>
      <c r="F68" s="69">
        <f t="shared" si="18"/>
        <v>0</v>
      </c>
      <c r="G68" s="4">
        <f t="shared" si="17"/>
        <v>2</v>
      </c>
      <c r="H68" s="4">
        <v>1</v>
      </c>
      <c r="I68" s="4">
        <v>0</v>
      </c>
      <c r="J68" s="4">
        <v>1</v>
      </c>
      <c r="K68" s="4">
        <v>0</v>
      </c>
    </row>
    <row r="69" spans="1:11" x14ac:dyDescent="0.25">
      <c r="A69" s="81" t="s">
        <v>80</v>
      </c>
      <c r="B69" s="81"/>
      <c r="C69" s="81"/>
      <c r="D69" s="81"/>
      <c r="E69" s="27">
        <f>sep!G69</f>
        <v>1017</v>
      </c>
      <c r="F69" s="69">
        <f t="shared" si="18"/>
        <v>0</v>
      </c>
      <c r="G69" s="4">
        <f t="shared" si="17"/>
        <v>1017</v>
      </c>
      <c r="H69" s="4">
        <v>1017</v>
      </c>
      <c r="I69" s="4">
        <v>0</v>
      </c>
      <c r="J69" s="4">
        <v>0</v>
      </c>
      <c r="K69" s="4">
        <v>0</v>
      </c>
    </row>
    <row r="70" spans="1:11" x14ac:dyDescent="0.25">
      <c r="A70" s="81" t="s">
        <v>81</v>
      </c>
      <c r="B70" s="81"/>
      <c r="C70" s="81"/>
      <c r="D70" s="81"/>
      <c r="E70" s="27">
        <f>sep!G70</f>
        <v>75</v>
      </c>
      <c r="F70" s="69">
        <f t="shared" si="18"/>
        <v>0</v>
      </c>
      <c r="G70" s="4">
        <f t="shared" si="17"/>
        <v>75</v>
      </c>
      <c r="H70" s="4">
        <v>75</v>
      </c>
      <c r="I70" s="4">
        <v>0</v>
      </c>
      <c r="J70" s="4">
        <v>0</v>
      </c>
      <c r="K70" s="4">
        <v>0</v>
      </c>
    </row>
    <row r="71" spans="1:11" x14ac:dyDescent="0.25">
      <c r="A71" s="80" t="s">
        <v>56</v>
      </c>
      <c r="B71" s="80"/>
      <c r="C71" s="80"/>
      <c r="D71" s="80"/>
      <c r="E71" s="27">
        <f>sep!G71</f>
        <v>1021</v>
      </c>
      <c r="F71" s="67">
        <f>SUM(F72:F75)</f>
        <v>0</v>
      </c>
      <c r="G71" s="6">
        <f t="shared" si="17"/>
        <v>1021</v>
      </c>
      <c r="H71" s="6">
        <f>SUM(H72:H75)</f>
        <v>383</v>
      </c>
      <c r="I71" s="6">
        <f>SUM(I72:I75)</f>
        <v>283</v>
      </c>
      <c r="J71" s="6">
        <f>SUM(J72:J75)</f>
        <v>282</v>
      </c>
      <c r="K71" s="6">
        <f>SUM(K72:K75)</f>
        <v>73</v>
      </c>
    </row>
    <row r="72" spans="1:11" x14ac:dyDescent="0.25">
      <c r="A72" s="89" t="s">
        <v>32</v>
      </c>
      <c r="B72" s="89"/>
      <c r="C72" s="89"/>
      <c r="D72" s="89"/>
      <c r="E72" s="27">
        <f>sep!G72</f>
        <v>0</v>
      </c>
      <c r="F72" s="69">
        <f t="shared" ref="F72:F75" si="19">G72-E72</f>
        <v>0</v>
      </c>
      <c r="G72" s="4">
        <f t="shared" si="17"/>
        <v>0</v>
      </c>
      <c r="H72" s="4">
        <v>0</v>
      </c>
      <c r="I72" s="4">
        <v>0</v>
      </c>
      <c r="J72" s="4">
        <v>0</v>
      </c>
      <c r="K72" s="4">
        <v>0</v>
      </c>
    </row>
    <row r="73" spans="1:11" x14ac:dyDescent="0.25">
      <c r="A73" s="81" t="s">
        <v>33</v>
      </c>
      <c r="B73" s="81"/>
      <c r="C73" s="81"/>
      <c r="D73" s="81"/>
      <c r="E73" s="27">
        <f>sep!G73</f>
        <v>646</v>
      </c>
      <c r="F73" s="69">
        <f t="shared" si="19"/>
        <v>0</v>
      </c>
      <c r="G73" s="4">
        <f t="shared" si="17"/>
        <v>646</v>
      </c>
      <c r="H73" s="4">
        <v>120</v>
      </c>
      <c r="I73" s="4">
        <v>246</v>
      </c>
      <c r="J73" s="4">
        <v>207</v>
      </c>
      <c r="K73" s="4">
        <v>73</v>
      </c>
    </row>
    <row r="74" spans="1:11" x14ac:dyDescent="0.25">
      <c r="A74" s="81" t="s">
        <v>44</v>
      </c>
      <c r="B74" s="81"/>
      <c r="C74" s="81"/>
      <c r="D74" s="81"/>
      <c r="E74" s="27">
        <f>sep!G74</f>
        <v>150</v>
      </c>
      <c r="F74" s="69">
        <f t="shared" si="19"/>
        <v>0</v>
      </c>
      <c r="G74" s="4">
        <f t="shared" si="17"/>
        <v>150</v>
      </c>
      <c r="H74" s="4">
        <v>38</v>
      </c>
      <c r="I74" s="4">
        <v>37</v>
      </c>
      <c r="J74" s="4">
        <v>75</v>
      </c>
      <c r="K74" s="4">
        <v>0</v>
      </c>
    </row>
    <row r="75" spans="1:11" x14ac:dyDescent="0.25">
      <c r="A75" s="81" t="s">
        <v>54</v>
      </c>
      <c r="B75" s="81"/>
      <c r="C75" s="81"/>
      <c r="D75" s="81"/>
      <c r="E75" s="27">
        <f>sep!G75</f>
        <v>225</v>
      </c>
      <c r="F75" s="69">
        <f t="shared" si="19"/>
        <v>0</v>
      </c>
      <c r="G75" s="4">
        <f t="shared" si="17"/>
        <v>225</v>
      </c>
      <c r="H75" s="4">
        <v>225</v>
      </c>
      <c r="I75" s="4">
        <v>0</v>
      </c>
      <c r="J75" s="4">
        <v>0</v>
      </c>
      <c r="K75" s="4">
        <v>0</v>
      </c>
    </row>
    <row r="76" spans="1:11" x14ac:dyDescent="0.25">
      <c r="A76" s="93" t="s">
        <v>57</v>
      </c>
      <c r="B76" s="93"/>
      <c r="C76" s="93"/>
      <c r="D76" s="93"/>
      <c r="E76" s="27">
        <f>sep!G76</f>
        <v>2727</v>
      </c>
      <c r="F76" s="70">
        <f>SUM(F77:F79)</f>
        <v>126</v>
      </c>
      <c r="G76" s="6">
        <f>SUM(H76:K76)</f>
        <v>2853</v>
      </c>
      <c r="H76" s="6">
        <f>SUM(H77:H79)</f>
        <v>620</v>
      </c>
      <c r="I76" s="6">
        <f>SUM(I77:I79)</f>
        <v>688</v>
      </c>
      <c r="J76" s="6">
        <f>SUM(J77:J79)</f>
        <v>784</v>
      </c>
      <c r="K76" s="6">
        <f>SUM(K77:K79)</f>
        <v>761</v>
      </c>
    </row>
    <row r="77" spans="1:11" x14ac:dyDescent="0.25">
      <c r="A77" s="81" t="s">
        <v>58</v>
      </c>
      <c r="B77" s="81"/>
      <c r="C77" s="81"/>
      <c r="D77" s="81"/>
      <c r="E77" s="27">
        <f>sep!G77</f>
        <v>1436</v>
      </c>
      <c r="F77" s="69">
        <f t="shared" ref="F77:F79" si="20">G77-E77</f>
        <v>-11</v>
      </c>
      <c r="G77" s="4">
        <f t="shared" si="17"/>
        <v>1425</v>
      </c>
      <c r="H77" s="4">
        <v>351</v>
      </c>
      <c r="I77" s="4">
        <v>383</v>
      </c>
      <c r="J77" s="4">
        <v>336</v>
      </c>
      <c r="K77" s="4">
        <v>355</v>
      </c>
    </row>
    <row r="78" spans="1:11" x14ac:dyDescent="0.25">
      <c r="A78" s="81" t="s">
        <v>59</v>
      </c>
      <c r="B78" s="81"/>
      <c r="C78" s="81"/>
      <c r="D78" s="81"/>
      <c r="E78" s="27">
        <f>sep!G78</f>
        <v>1241</v>
      </c>
      <c r="F78" s="69">
        <f t="shared" si="20"/>
        <v>151</v>
      </c>
      <c r="G78" s="4">
        <f t="shared" si="17"/>
        <v>1392</v>
      </c>
      <c r="H78" s="4">
        <v>256</v>
      </c>
      <c r="I78" s="4">
        <v>291</v>
      </c>
      <c r="J78" s="4">
        <v>439</v>
      </c>
      <c r="K78" s="4">
        <v>406</v>
      </c>
    </row>
    <row r="79" spans="1:11" x14ac:dyDescent="0.25">
      <c r="A79" s="94" t="s">
        <v>60</v>
      </c>
      <c r="B79" s="94"/>
      <c r="C79" s="94"/>
      <c r="D79" s="94"/>
      <c r="E79" s="27">
        <f>sep!G79</f>
        <v>50</v>
      </c>
      <c r="F79" s="69">
        <f t="shared" si="20"/>
        <v>-14</v>
      </c>
      <c r="G79" s="4">
        <f t="shared" si="17"/>
        <v>36</v>
      </c>
      <c r="H79" s="4">
        <v>13</v>
      </c>
      <c r="I79" s="4">
        <v>14</v>
      </c>
      <c r="J79" s="4">
        <v>9</v>
      </c>
      <c r="K79" s="4">
        <v>0</v>
      </c>
    </row>
    <row r="80" spans="1:11" x14ac:dyDescent="0.25">
      <c r="A80" s="80" t="s">
        <v>61</v>
      </c>
      <c r="B80" s="80"/>
      <c r="C80" s="80"/>
      <c r="D80" s="80"/>
      <c r="E80" s="27">
        <f>sep!G80</f>
        <v>7093</v>
      </c>
      <c r="F80" s="67">
        <f>SUM(F81:F83)</f>
        <v>-70.5</v>
      </c>
      <c r="G80" s="6">
        <f>SUM(H80:K80)</f>
        <v>7022.5</v>
      </c>
      <c r="H80" s="6">
        <f>SUM(H81:H83)</f>
        <v>3733</v>
      </c>
      <c r="I80" s="6">
        <f t="shared" ref="I80:K80" si="21">SUM(I81:I83)</f>
        <v>2985</v>
      </c>
      <c r="J80" s="6">
        <f t="shared" si="21"/>
        <v>290</v>
      </c>
      <c r="K80" s="6">
        <f t="shared" si="21"/>
        <v>14.5</v>
      </c>
    </row>
    <row r="81" spans="1:11" x14ac:dyDescent="0.25">
      <c r="A81" s="81" t="s">
        <v>33</v>
      </c>
      <c r="B81" s="81"/>
      <c r="C81" s="81"/>
      <c r="D81" s="81"/>
      <c r="E81" s="27">
        <f>sep!G81</f>
        <v>416</v>
      </c>
      <c r="F81" s="69">
        <f t="shared" ref="F81:F83" si="22">G81-E81</f>
        <v>-70.5</v>
      </c>
      <c r="G81" s="4">
        <f t="shared" si="17"/>
        <v>345.5</v>
      </c>
      <c r="H81" s="4">
        <v>90</v>
      </c>
      <c r="I81" s="4">
        <v>196</v>
      </c>
      <c r="J81" s="4">
        <v>45</v>
      </c>
      <c r="K81" s="4">
        <v>14.5</v>
      </c>
    </row>
    <row r="82" spans="1:11" x14ac:dyDescent="0.25">
      <c r="A82" s="81" t="s">
        <v>62</v>
      </c>
      <c r="B82" s="81"/>
      <c r="C82" s="81"/>
      <c r="D82" s="81"/>
      <c r="E82" s="27">
        <f>sep!G82</f>
        <v>6677</v>
      </c>
      <c r="F82" s="69">
        <f t="shared" si="22"/>
        <v>0</v>
      </c>
      <c r="G82" s="4">
        <f t="shared" si="17"/>
        <v>6677</v>
      </c>
      <c r="H82" s="4">
        <v>3643</v>
      </c>
      <c r="I82" s="4">
        <v>2789</v>
      </c>
      <c r="J82" s="4">
        <v>245</v>
      </c>
      <c r="K82" s="4">
        <v>0</v>
      </c>
    </row>
    <row r="83" spans="1:11" x14ac:dyDescent="0.25">
      <c r="A83" s="81" t="s">
        <v>35</v>
      </c>
      <c r="B83" s="81"/>
      <c r="C83" s="81"/>
      <c r="D83" s="81"/>
      <c r="E83" s="27">
        <f>sep!G83</f>
        <v>0</v>
      </c>
      <c r="F83" s="69">
        <f t="shared" si="22"/>
        <v>0</v>
      </c>
      <c r="G83" s="4">
        <f t="shared" si="17"/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5">
      <c r="A84" s="80" t="s">
        <v>63</v>
      </c>
      <c r="B84" s="80"/>
      <c r="C84" s="80"/>
      <c r="D84" s="80"/>
      <c r="E84" s="27">
        <f>sep!G84</f>
        <v>21892.5</v>
      </c>
      <c r="F84" s="67">
        <f>F85+F86</f>
        <v>0</v>
      </c>
      <c r="G84" s="6">
        <f t="shared" si="17"/>
        <v>21892.5</v>
      </c>
      <c r="H84" s="6">
        <f>SUM(H85:H86)</f>
        <v>686.5</v>
      </c>
      <c r="I84" s="6">
        <f>SUM(I85:I86)</f>
        <v>3</v>
      </c>
      <c r="J84" s="6">
        <f>SUM(J85:J86)</f>
        <v>10453</v>
      </c>
      <c r="K84" s="6">
        <f>SUM(K85:K86)</f>
        <v>10750</v>
      </c>
    </row>
    <row r="85" spans="1:11" x14ac:dyDescent="0.25">
      <c r="A85" s="81" t="s">
        <v>33</v>
      </c>
      <c r="B85" s="81"/>
      <c r="C85" s="81"/>
      <c r="D85" s="81"/>
      <c r="E85" s="27">
        <f>sep!G85</f>
        <v>31.5</v>
      </c>
      <c r="F85" s="69">
        <f t="shared" ref="F85:F86" si="23">G85-E85</f>
        <v>0</v>
      </c>
      <c r="G85" s="4">
        <f t="shared" si="17"/>
        <v>31.5</v>
      </c>
      <c r="H85" s="4">
        <v>28.5</v>
      </c>
      <c r="I85" s="4">
        <v>3</v>
      </c>
      <c r="J85" s="4">
        <v>0</v>
      </c>
      <c r="K85" s="4">
        <v>0</v>
      </c>
    </row>
    <row r="86" spans="1:11" x14ac:dyDescent="0.25">
      <c r="A86" s="81" t="s">
        <v>54</v>
      </c>
      <c r="B86" s="81"/>
      <c r="C86" s="81"/>
      <c r="D86" s="81"/>
      <c r="E86" s="27">
        <f>sep!G86</f>
        <v>21861</v>
      </c>
      <c r="F86" s="69">
        <f t="shared" si="23"/>
        <v>0</v>
      </c>
      <c r="G86" s="4">
        <f t="shared" si="17"/>
        <v>21861</v>
      </c>
      <c r="H86" s="4">
        <v>658</v>
      </c>
      <c r="I86" s="4">
        <v>0</v>
      </c>
      <c r="J86" s="4">
        <v>10453</v>
      </c>
      <c r="K86" s="4">
        <v>10750</v>
      </c>
    </row>
    <row r="87" spans="1:11" x14ac:dyDescent="0.25">
      <c r="A87" s="80" t="s">
        <v>64</v>
      </c>
      <c r="B87" s="80"/>
      <c r="C87" s="80"/>
      <c r="D87" s="80"/>
      <c r="E87" s="27">
        <f>sep!G87</f>
        <v>0</v>
      </c>
      <c r="F87" s="67">
        <f>F88+F89</f>
        <v>0</v>
      </c>
      <c r="G87" s="6">
        <f t="shared" si="17"/>
        <v>0</v>
      </c>
      <c r="H87" s="6">
        <f>SUM(H88:H89)</f>
        <v>0</v>
      </c>
      <c r="I87" s="6">
        <f>SUM(I88:I89)</f>
        <v>0</v>
      </c>
      <c r="J87" s="6">
        <f>SUM(J88:J89)</f>
        <v>0</v>
      </c>
      <c r="K87" s="6">
        <f>SUM(K88:K89)</f>
        <v>0</v>
      </c>
    </row>
    <row r="88" spans="1:11" x14ac:dyDescent="0.25">
      <c r="A88" s="81" t="s">
        <v>33</v>
      </c>
      <c r="B88" s="81"/>
      <c r="C88" s="81"/>
      <c r="D88" s="81"/>
      <c r="E88" s="27">
        <f>sep!G88</f>
        <v>0</v>
      </c>
      <c r="F88" s="69">
        <f t="shared" ref="F88:F89" si="24">G88-E88</f>
        <v>0</v>
      </c>
      <c r="G88" s="4">
        <f t="shared" si="17"/>
        <v>0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25">
      <c r="A89" s="81" t="s">
        <v>54</v>
      </c>
      <c r="B89" s="81"/>
      <c r="C89" s="81"/>
      <c r="D89" s="81"/>
      <c r="E89" s="27">
        <f>sep!G89</f>
        <v>0</v>
      </c>
      <c r="F89" s="69">
        <f t="shared" si="24"/>
        <v>0</v>
      </c>
      <c r="G89" s="4">
        <f t="shared" si="17"/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80" t="s">
        <v>65</v>
      </c>
      <c r="B90" s="80"/>
      <c r="C90" s="80"/>
      <c r="D90" s="80"/>
      <c r="E90" s="27">
        <f>sep!G90</f>
        <v>9271.75</v>
      </c>
      <c r="F90" s="67">
        <f>SUM(F91:F94)</f>
        <v>0</v>
      </c>
      <c r="G90" s="6">
        <f>SUM(H90:K90)</f>
        <v>9271.75</v>
      </c>
      <c r="H90" s="6">
        <f>SUM(H91:H94)</f>
        <v>6600.5</v>
      </c>
      <c r="I90" s="6">
        <f>SUM(I91:I94)</f>
        <v>1010.75</v>
      </c>
      <c r="J90" s="6">
        <f>SUM(J91:J94)</f>
        <v>624.5</v>
      </c>
      <c r="K90" s="6">
        <f>SUM(K91:K94)</f>
        <v>1036</v>
      </c>
    </row>
    <row r="91" spans="1:11" x14ac:dyDescent="0.25">
      <c r="A91" s="81" t="s">
        <v>66</v>
      </c>
      <c r="B91" s="81"/>
      <c r="C91" s="81"/>
      <c r="D91" s="81"/>
      <c r="E91" s="27">
        <f>sep!G91</f>
        <v>0</v>
      </c>
      <c r="F91" s="69">
        <f t="shared" ref="F91:F94" si="25">G91-E91</f>
        <v>0</v>
      </c>
      <c r="G91" s="4">
        <f t="shared" si="17"/>
        <v>0</v>
      </c>
      <c r="H91" s="4">
        <v>0</v>
      </c>
      <c r="I91" s="4">
        <v>0</v>
      </c>
      <c r="J91" s="4">
        <v>0</v>
      </c>
      <c r="K91" s="4">
        <v>0</v>
      </c>
    </row>
    <row r="92" spans="1:11" x14ac:dyDescent="0.25">
      <c r="A92" s="81" t="s">
        <v>67</v>
      </c>
      <c r="B92" s="81"/>
      <c r="C92" s="81"/>
      <c r="D92" s="81"/>
      <c r="E92" s="27">
        <f>sep!G92</f>
        <v>424.75</v>
      </c>
      <c r="F92" s="69">
        <f t="shared" si="25"/>
        <v>0</v>
      </c>
      <c r="G92" s="4">
        <f t="shared" si="17"/>
        <v>424.75</v>
      </c>
      <c r="H92" s="4">
        <v>238</v>
      </c>
      <c r="I92" s="4">
        <v>98.75</v>
      </c>
      <c r="J92" s="4">
        <v>-165</v>
      </c>
      <c r="K92" s="4">
        <v>253</v>
      </c>
    </row>
    <row r="93" spans="1:11" x14ac:dyDescent="0.25">
      <c r="A93" s="81" t="s">
        <v>35</v>
      </c>
      <c r="B93" s="81"/>
      <c r="C93" s="81"/>
      <c r="D93" s="81"/>
      <c r="E93" s="27">
        <f>sep!G93</f>
        <v>0</v>
      </c>
      <c r="F93" s="69">
        <f t="shared" si="25"/>
        <v>0</v>
      </c>
      <c r="G93" s="4">
        <f>SUM(H93:K93)</f>
        <v>0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25">
      <c r="A94" s="81" t="s">
        <v>54</v>
      </c>
      <c r="B94" s="81"/>
      <c r="C94" s="81"/>
      <c r="D94" s="81"/>
      <c r="E94" s="27">
        <f>sep!G94</f>
        <v>8847</v>
      </c>
      <c r="F94" s="69">
        <f t="shared" si="25"/>
        <v>0</v>
      </c>
      <c r="G94" s="4">
        <f t="shared" si="17"/>
        <v>8847</v>
      </c>
      <c r="H94" s="4">
        <v>6362.5</v>
      </c>
      <c r="I94" s="4">
        <v>912</v>
      </c>
      <c r="J94" s="4">
        <v>789.5</v>
      </c>
      <c r="K94" s="4">
        <v>783</v>
      </c>
    </row>
    <row r="95" spans="1:11" x14ac:dyDescent="0.25">
      <c r="A95" s="80" t="s">
        <v>68</v>
      </c>
      <c r="B95" s="80"/>
      <c r="C95" s="80"/>
      <c r="D95" s="80"/>
      <c r="E95" s="27">
        <f>sep!G95</f>
        <v>618.25</v>
      </c>
      <c r="F95" s="67">
        <f>SUM(F96:F99)</f>
        <v>0</v>
      </c>
      <c r="G95" s="6">
        <f>SUM(H95:K95)</f>
        <v>618.25</v>
      </c>
      <c r="H95" s="6">
        <f>SUM(H96:H100)</f>
        <v>138</v>
      </c>
      <c r="I95" s="6">
        <f t="shared" ref="I95:K95" si="26">SUM(I96:I100)</f>
        <v>115.25</v>
      </c>
      <c r="J95" s="6">
        <f t="shared" si="26"/>
        <v>291</v>
      </c>
      <c r="K95" s="6">
        <f t="shared" si="26"/>
        <v>74</v>
      </c>
    </row>
    <row r="96" spans="1:11" x14ac:dyDescent="0.25">
      <c r="A96" s="81" t="s">
        <v>32</v>
      </c>
      <c r="B96" s="81"/>
      <c r="C96" s="81"/>
      <c r="D96" s="81"/>
      <c r="E96" s="27">
        <f>sep!G96</f>
        <v>278.25</v>
      </c>
      <c r="F96" s="69">
        <f t="shared" ref="F96:F100" si="27">G96-E96</f>
        <v>0</v>
      </c>
      <c r="G96" s="4">
        <f t="shared" si="17"/>
        <v>278.25</v>
      </c>
      <c r="H96" s="4">
        <v>68</v>
      </c>
      <c r="I96" s="4">
        <v>75.25</v>
      </c>
      <c r="J96" s="4">
        <v>68</v>
      </c>
      <c r="K96" s="4">
        <v>67</v>
      </c>
    </row>
    <row r="97" spans="1:11" x14ac:dyDescent="0.25">
      <c r="A97" s="81" t="s">
        <v>67</v>
      </c>
      <c r="B97" s="81"/>
      <c r="C97" s="81"/>
      <c r="D97" s="81"/>
      <c r="E97" s="27">
        <f>sep!G97</f>
        <v>129</v>
      </c>
      <c r="F97" s="69">
        <f t="shared" si="27"/>
        <v>0</v>
      </c>
      <c r="G97" s="4">
        <f t="shared" si="17"/>
        <v>129</v>
      </c>
      <c r="H97" s="4">
        <v>48</v>
      </c>
      <c r="I97" s="4">
        <v>38</v>
      </c>
      <c r="J97" s="4">
        <v>38</v>
      </c>
      <c r="K97" s="4">
        <v>5</v>
      </c>
    </row>
    <row r="98" spans="1:11" x14ac:dyDescent="0.25">
      <c r="A98" s="81" t="s">
        <v>44</v>
      </c>
      <c r="B98" s="81"/>
      <c r="C98" s="81"/>
      <c r="D98" s="81"/>
      <c r="E98" s="27">
        <f>sep!G98</f>
        <v>8</v>
      </c>
      <c r="F98" s="69">
        <f t="shared" si="27"/>
        <v>0</v>
      </c>
      <c r="G98" s="4">
        <f t="shared" si="17"/>
        <v>8</v>
      </c>
      <c r="H98" s="4">
        <v>2</v>
      </c>
      <c r="I98" s="4">
        <v>2</v>
      </c>
      <c r="J98" s="4">
        <v>2</v>
      </c>
      <c r="K98" s="4">
        <v>2</v>
      </c>
    </row>
    <row r="99" spans="1:11" x14ac:dyDescent="0.25">
      <c r="A99" s="81" t="s">
        <v>54</v>
      </c>
      <c r="B99" s="81"/>
      <c r="C99" s="81"/>
      <c r="D99" s="81"/>
      <c r="E99" s="27">
        <f>sep!G99</f>
        <v>8</v>
      </c>
      <c r="F99" s="69">
        <f t="shared" si="27"/>
        <v>0</v>
      </c>
      <c r="G99" s="4">
        <f t="shared" si="17"/>
        <v>8</v>
      </c>
      <c r="H99" s="4">
        <v>20</v>
      </c>
      <c r="I99" s="4">
        <v>0</v>
      </c>
      <c r="J99" s="4">
        <v>-12</v>
      </c>
      <c r="K99" s="4">
        <v>0</v>
      </c>
    </row>
    <row r="100" spans="1:11" x14ac:dyDescent="0.25">
      <c r="A100" s="81" t="s">
        <v>80</v>
      </c>
      <c r="B100" s="81"/>
      <c r="C100" s="81"/>
      <c r="D100" s="81"/>
      <c r="E100" s="27">
        <f>sep!G100</f>
        <v>0</v>
      </c>
      <c r="F100" s="69">
        <f t="shared" si="27"/>
        <v>0</v>
      </c>
      <c r="G100" s="4">
        <v>0</v>
      </c>
      <c r="H100" s="4">
        <v>0</v>
      </c>
      <c r="I100" s="4">
        <v>0</v>
      </c>
      <c r="J100" s="4">
        <v>195</v>
      </c>
      <c r="K100" s="4">
        <v>0</v>
      </c>
    </row>
    <row r="101" spans="1:11" x14ac:dyDescent="0.25">
      <c r="A101" s="95" t="s">
        <v>69</v>
      </c>
      <c r="B101" s="95"/>
      <c r="C101" s="95"/>
      <c r="D101" s="95"/>
      <c r="E101" s="27">
        <f>sep!G101</f>
        <v>-8862</v>
      </c>
      <c r="F101" s="68">
        <f>F102+F103</f>
        <v>0</v>
      </c>
      <c r="G101" s="6">
        <f>G5-G34</f>
        <v>-8862</v>
      </c>
      <c r="H101" s="6">
        <f t="shared" ref="H101:K101" si="28">H5-H34</f>
        <v>-8862</v>
      </c>
      <c r="I101" s="6">
        <f t="shared" si="28"/>
        <v>0</v>
      </c>
      <c r="J101" s="6">
        <f t="shared" si="28"/>
        <v>0</v>
      </c>
      <c r="K101" s="6">
        <f t="shared" si="28"/>
        <v>0</v>
      </c>
    </row>
    <row r="102" spans="1:11" x14ac:dyDescent="0.25">
      <c r="A102" s="81" t="s">
        <v>70</v>
      </c>
      <c r="B102" s="81"/>
      <c r="C102" s="81"/>
      <c r="D102" s="81"/>
      <c r="E102" s="27">
        <f>sep!G102</f>
        <v>0</v>
      </c>
      <c r="F102" s="68">
        <f t="shared" ref="F102:F103" si="29">F103+F104</f>
        <v>0</v>
      </c>
      <c r="G102" s="4">
        <f>SUM(H102:K102)</f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 x14ac:dyDescent="0.25">
      <c r="A103" s="81" t="s">
        <v>71</v>
      </c>
      <c r="B103" s="81"/>
      <c r="C103" s="81"/>
      <c r="D103" s="81"/>
      <c r="E103" s="27">
        <f>sep!G103</f>
        <v>-8862</v>
      </c>
      <c r="F103" s="68">
        <f t="shared" si="29"/>
        <v>0</v>
      </c>
      <c r="G103" s="4">
        <f>SUM(H103:K103)</f>
        <v>-8862</v>
      </c>
      <c r="H103" s="75">
        <f>H5-H34</f>
        <v>-8862</v>
      </c>
      <c r="I103" s="4">
        <f t="shared" ref="I103:K103" si="30">I5-I34</f>
        <v>0</v>
      </c>
      <c r="J103" s="4">
        <f t="shared" si="30"/>
        <v>0</v>
      </c>
      <c r="K103" s="4">
        <f t="shared" si="30"/>
        <v>0</v>
      </c>
    </row>
    <row r="105" spans="1:11" x14ac:dyDescent="0.25">
      <c r="A105" s="7" t="s">
        <v>72</v>
      </c>
    </row>
    <row r="106" spans="1:11" x14ac:dyDescent="0.25">
      <c r="A106" s="7" t="s">
        <v>73</v>
      </c>
      <c r="G106" s="7" t="s">
        <v>74</v>
      </c>
    </row>
    <row r="107" spans="1:11" x14ac:dyDescent="0.25">
      <c r="A107" s="7" t="s">
        <v>75</v>
      </c>
      <c r="G107" s="7" t="s">
        <v>76</v>
      </c>
    </row>
  </sheetData>
  <mergeCells count="101">
    <mergeCell ref="A99:D99"/>
    <mergeCell ref="A100:D100"/>
    <mergeCell ref="A101:D101"/>
    <mergeCell ref="A102:D102"/>
    <mergeCell ref="A103:D103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:K2"/>
    <mergeCell ref="A4:D4"/>
    <mergeCell ref="A5:D5"/>
    <mergeCell ref="A6:D6"/>
    <mergeCell ref="A7:D7"/>
    <mergeCell ref="A8:D8"/>
    <mergeCell ref="A15:D15"/>
    <mergeCell ref="A16:D16"/>
    <mergeCell ref="A17:D17"/>
  </mergeCells>
  <pageMargins left="0.7" right="0.7" top="0.75" bottom="0.75" header="0.3" footer="0.3"/>
  <pageSetup scale="82" orientation="portrait" r:id="rId1"/>
  <rowBreaks count="1" manualBreakCount="1">
    <brk id="5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Init</vt:lpstr>
      <vt:lpstr>mar</vt:lpstr>
      <vt:lpstr>apr</vt:lpstr>
      <vt:lpstr>mai</vt:lpstr>
      <vt:lpstr>iul</vt:lpstr>
      <vt:lpstr>sep</vt:lpstr>
      <vt:lpstr>oct</vt:lpstr>
      <vt:lpstr>Sheet2</vt:lpstr>
      <vt:lpstr>Sheet3</vt:lpstr>
      <vt:lpstr>apr!Print_Area</vt:lpstr>
      <vt:lpstr>Init!Print_Area</vt:lpstr>
      <vt:lpstr>iul!Print_Area</vt:lpstr>
      <vt:lpstr>mai!Print_Area</vt:lpstr>
      <vt:lpstr>mar!Print_Area</vt:lpstr>
      <vt:lpstr>oct!Print_Area</vt:lpstr>
      <vt:lpstr>sep!Print_Area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2023-10-26T07:38:54Z</dcterms:modified>
</cp:coreProperties>
</file>