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6"/>
  </bookViews>
  <sheets>
    <sheet name="Inv" sheetId="1" r:id="rId1"/>
    <sheet name="martie" sheetId="4" r:id="rId2"/>
    <sheet name="aprilie" sheetId="5" r:id="rId3"/>
    <sheet name="mai" sheetId="7" r:id="rId4"/>
    <sheet name="iulie" sheetId="6" r:id="rId5"/>
    <sheet name="sep" sheetId="8" r:id="rId6"/>
    <sheet name="oct" sheetId="9" r:id="rId7"/>
    <sheet name="Sheet2" sheetId="2" r:id="rId8"/>
    <sheet name="Sheet3" sheetId="3" r:id="rId9"/>
  </sheets>
  <calcPr calcId="144525"/>
</workbook>
</file>

<file path=xl/calcChain.xml><?xml version="1.0" encoding="utf-8"?>
<calcChain xmlns="http://schemas.openxmlformats.org/spreadsheetml/2006/main">
  <c r="F71" i="9" l="1"/>
  <c r="H61" i="9"/>
  <c r="I61" i="9"/>
  <c r="J61" i="9"/>
  <c r="G61" i="9"/>
  <c r="F75" i="9"/>
  <c r="F74" i="9"/>
  <c r="F73" i="9"/>
  <c r="J72" i="9"/>
  <c r="I72" i="9"/>
  <c r="H72" i="9"/>
  <c r="G72" i="9"/>
  <c r="F70" i="9"/>
  <c r="F69" i="9"/>
  <c r="F68" i="9"/>
  <c r="F67" i="9"/>
  <c r="F66" i="9"/>
  <c r="F65" i="9"/>
  <c r="F64" i="9"/>
  <c r="F63" i="9"/>
  <c r="F62" i="9"/>
  <c r="F60" i="9"/>
  <c r="F59" i="9"/>
  <c r="F58" i="9"/>
  <c r="J57" i="9"/>
  <c r="I57" i="9"/>
  <c r="H57" i="9"/>
  <c r="G57" i="9"/>
  <c r="F56" i="9"/>
  <c r="F55" i="9"/>
  <c r="F54" i="9"/>
  <c r="F53" i="9"/>
  <c r="F52" i="9"/>
  <c r="J51" i="9"/>
  <c r="I51" i="9"/>
  <c r="H51" i="9"/>
  <c r="G51" i="9"/>
  <c r="F51" i="9" s="1"/>
  <c r="F50" i="9"/>
  <c r="F49" i="9" s="1"/>
  <c r="J49" i="9"/>
  <c r="I49" i="9"/>
  <c r="H49" i="9"/>
  <c r="G49" i="9"/>
  <c r="F48" i="9"/>
  <c r="F47" i="9" s="1"/>
  <c r="J47" i="9"/>
  <c r="I47" i="9"/>
  <c r="I46" i="9" s="1"/>
  <c r="H47" i="9"/>
  <c r="G47" i="9"/>
  <c r="G46" i="9" s="1"/>
  <c r="J46" i="9"/>
  <c r="F45" i="9"/>
  <c r="F44" i="9"/>
  <c r="J43" i="9"/>
  <c r="I43" i="9"/>
  <c r="H43" i="9"/>
  <c r="G43" i="9"/>
  <c r="F42" i="9"/>
  <c r="F41" i="9"/>
  <c r="F40" i="9"/>
  <c r="F39" i="9"/>
  <c r="F38" i="9"/>
  <c r="F37" i="9" s="1"/>
  <c r="J37" i="9"/>
  <c r="I37" i="9"/>
  <c r="H37" i="9"/>
  <c r="G37" i="9"/>
  <c r="F36" i="9"/>
  <c r="F35" i="9"/>
  <c r="F34" i="9"/>
  <c r="F33" i="9"/>
  <c r="F32" i="9"/>
  <c r="F31" i="9"/>
  <c r="F30" i="9"/>
  <c r="F29" i="9"/>
  <c r="J28" i="9"/>
  <c r="I28" i="9"/>
  <c r="H28" i="9"/>
  <c r="G28" i="9"/>
  <c r="F28" i="9" s="1"/>
  <c r="F26" i="9"/>
  <c r="F25" i="9"/>
  <c r="F24" i="9"/>
  <c r="F23" i="9"/>
  <c r="F22" i="9"/>
  <c r="J21" i="9"/>
  <c r="I21" i="9"/>
  <c r="H21" i="9"/>
  <c r="G21" i="9"/>
  <c r="F20" i="9"/>
  <c r="F19" i="9"/>
  <c r="J18" i="9"/>
  <c r="I18" i="9"/>
  <c r="H18" i="9"/>
  <c r="G18" i="9"/>
  <c r="F18" i="9"/>
  <c r="F17" i="9"/>
  <c r="F16" i="9"/>
  <c r="F14" i="9" s="1"/>
  <c r="F13" i="9" s="1"/>
  <c r="J14" i="9"/>
  <c r="I14" i="9"/>
  <c r="I13" i="9" s="1"/>
  <c r="H14" i="9"/>
  <c r="H13" i="9" s="1"/>
  <c r="G14" i="9"/>
  <c r="G13" i="9" s="1"/>
  <c r="J13" i="9"/>
  <c r="F12" i="9"/>
  <c r="F11" i="9"/>
  <c r="F10" i="9" s="1"/>
  <c r="J10" i="9"/>
  <c r="J8" i="9" s="1"/>
  <c r="J6" i="9" s="1"/>
  <c r="I10" i="9"/>
  <c r="I8" i="9" s="1"/>
  <c r="H10" i="9"/>
  <c r="H8" i="9" s="1"/>
  <c r="H6" i="9" s="1"/>
  <c r="G10" i="9"/>
  <c r="F9" i="9"/>
  <c r="G8" i="9"/>
  <c r="G6" i="9" s="1"/>
  <c r="F7" i="9"/>
  <c r="F74" i="8"/>
  <c r="H71" i="8"/>
  <c r="I71" i="8"/>
  <c r="J71" i="8"/>
  <c r="G71" i="8"/>
  <c r="F70" i="8"/>
  <c r="F73" i="8"/>
  <c r="F55" i="8"/>
  <c r="F72" i="8"/>
  <c r="F69" i="8"/>
  <c r="F68" i="8"/>
  <c r="F67" i="8"/>
  <c r="F66" i="8"/>
  <c r="F65" i="8"/>
  <c r="F64" i="8"/>
  <c r="F63" i="8"/>
  <c r="F62" i="8"/>
  <c r="J61" i="8"/>
  <c r="I61" i="8"/>
  <c r="H61" i="8"/>
  <c r="G61" i="8"/>
  <c r="F61" i="8"/>
  <c r="F60" i="8"/>
  <c r="F59" i="8"/>
  <c r="F58" i="8"/>
  <c r="J57" i="8"/>
  <c r="I57" i="8"/>
  <c r="H57" i="8"/>
  <c r="G57" i="8"/>
  <c r="F57" i="8"/>
  <c r="F56" i="8"/>
  <c r="F54" i="8"/>
  <c r="F53" i="8"/>
  <c r="F52" i="8"/>
  <c r="J51" i="8"/>
  <c r="I51" i="8"/>
  <c r="H51" i="8"/>
  <c r="G51" i="8"/>
  <c r="F51" i="8" s="1"/>
  <c r="F50" i="8"/>
  <c r="J49" i="8"/>
  <c r="I49" i="8"/>
  <c r="H49" i="8"/>
  <c r="G49" i="8"/>
  <c r="F49" i="8"/>
  <c r="F48" i="8"/>
  <c r="J47" i="8"/>
  <c r="I47" i="8"/>
  <c r="H47" i="8"/>
  <c r="G47" i="8"/>
  <c r="F47" i="8"/>
  <c r="J46" i="8"/>
  <c r="I46" i="8"/>
  <c r="H46" i="8"/>
  <c r="G46" i="8"/>
  <c r="F46" i="8"/>
  <c r="F45" i="8"/>
  <c r="F44" i="8"/>
  <c r="J43" i="8"/>
  <c r="I43" i="8"/>
  <c r="H43" i="8"/>
  <c r="G43" i="8"/>
  <c r="F43" i="8"/>
  <c r="F42" i="8"/>
  <c r="F41" i="8"/>
  <c r="F40" i="8"/>
  <c r="F39" i="8"/>
  <c r="F38" i="8"/>
  <c r="F37" i="8" s="1"/>
  <c r="J37" i="8"/>
  <c r="I37" i="8"/>
  <c r="H37" i="8"/>
  <c r="G37" i="8"/>
  <c r="F36" i="8"/>
  <c r="F35" i="8"/>
  <c r="F34" i="8"/>
  <c r="F33" i="8"/>
  <c r="F32" i="8"/>
  <c r="F31" i="8"/>
  <c r="F30" i="8"/>
  <c r="F29" i="8"/>
  <c r="J28" i="8"/>
  <c r="I28" i="8"/>
  <c r="H28" i="8"/>
  <c r="G28" i="8"/>
  <c r="F28" i="8" s="1"/>
  <c r="J27" i="8"/>
  <c r="H27" i="8"/>
  <c r="F26" i="8"/>
  <c r="F25" i="8"/>
  <c r="F24" i="8"/>
  <c r="F23" i="8"/>
  <c r="F22" i="8"/>
  <c r="J21" i="8"/>
  <c r="I21" i="8"/>
  <c r="H21" i="8"/>
  <c r="F21" i="8" s="1"/>
  <c r="G21" i="8"/>
  <c r="F20" i="8"/>
  <c r="F19" i="8"/>
  <c r="F18" i="8" s="1"/>
  <c r="J18" i="8"/>
  <c r="I18" i="8"/>
  <c r="H18" i="8"/>
  <c r="G18" i="8"/>
  <c r="F17" i="8"/>
  <c r="F16" i="8"/>
  <c r="F14" i="8" s="1"/>
  <c r="F13" i="8" s="1"/>
  <c r="J14" i="8"/>
  <c r="I14" i="8"/>
  <c r="H14" i="8"/>
  <c r="G14" i="8"/>
  <c r="G13" i="8" s="1"/>
  <c r="J13" i="8"/>
  <c r="I13" i="8"/>
  <c r="H13" i="8"/>
  <c r="F12" i="8"/>
  <c r="F11" i="8"/>
  <c r="F10" i="8" s="1"/>
  <c r="F8" i="8" s="1"/>
  <c r="J10" i="8"/>
  <c r="I10" i="8"/>
  <c r="H10" i="8"/>
  <c r="G10" i="8"/>
  <c r="G8" i="8" s="1"/>
  <c r="G6" i="8" s="1"/>
  <c r="F9" i="8"/>
  <c r="J8" i="8"/>
  <c r="I8" i="8"/>
  <c r="H8" i="8"/>
  <c r="F7" i="8"/>
  <c r="J6" i="8"/>
  <c r="H6" i="8"/>
  <c r="H56" i="6"/>
  <c r="I56" i="6"/>
  <c r="J56" i="6"/>
  <c r="G56" i="6"/>
  <c r="F58" i="6"/>
  <c r="G37" i="6"/>
  <c r="H37" i="6"/>
  <c r="I37" i="6"/>
  <c r="J37" i="6"/>
  <c r="F42" i="6"/>
  <c r="F69" i="7"/>
  <c r="J68" i="7"/>
  <c r="I68" i="7"/>
  <c r="H68" i="7"/>
  <c r="G68" i="7"/>
  <c r="F68" i="7"/>
  <c r="F67" i="7"/>
  <c r="F66" i="7"/>
  <c r="F65" i="7"/>
  <c r="F64" i="7"/>
  <c r="F63" i="7"/>
  <c r="F62" i="7"/>
  <c r="F61" i="7"/>
  <c r="F60" i="7"/>
  <c r="F59" i="7"/>
  <c r="J58" i="7"/>
  <c r="I58" i="7"/>
  <c r="H58" i="7"/>
  <c r="G58" i="7"/>
  <c r="F57" i="7"/>
  <c r="F56" i="7"/>
  <c r="J55" i="7"/>
  <c r="I55" i="7"/>
  <c r="H55" i="7"/>
  <c r="G55" i="7"/>
  <c r="F55" i="7" s="1"/>
  <c r="F54" i="7"/>
  <c r="F53" i="7"/>
  <c r="F52" i="7"/>
  <c r="F51" i="7"/>
  <c r="J50" i="7"/>
  <c r="I50" i="7"/>
  <c r="H50" i="7"/>
  <c r="G50" i="7"/>
  <c r="F49" i="7"/>
  <c r="J48" i="7"/>
  <c r="I48" i="7"/>
  <c r="H48" i="7"/>
  <c r="G48" i="7"/>
  <c r="F48" i="7"/>
  <c r="F47" i="7"/>
  <c r="J46" i="7"/>
  <c r="J45" i="7" s="1"/>
  <c r="I46" i="7"/>
  <c r="H46" i="7"/>
  <c r="H45" i="7" s="1"/>
  <c r="G46" i="7"/>
  <c r="F46" i="7"/>
  <c r="I45" i="7"/>
  <c r="G45" i="7"/>
  <c r="F45" i="7" s="1"/>
  <c r="F44" i="7"/>
  <c r="F43" i="7"/>
  <c r="J42" i="7"/>
  <c r="I42" i="7"/>
  <c r="H42" i="7"/>
  <c r="G42" i="7"/>
  <c r="F41" i="7"/>
  <c r="F40" i="7"/>
  <c r="F39" i="7"/>
  <c r="F38" i="7"/>
  <c r="F37" i="7" s="1"/>
  <c r="J37" i="7"/>
  <c r="I37" i="7"/>
  <c r="H37" i="7"/>
  <c r="G37" i="7"/>
  <c r="F36" i="7"/>
  <c r="F35" i="7"/>
  <c r="F34" i="7"/>
  <c r="F33" i="7"/>
  <c r="F32" i="7"/>
  <c r="F31" i="7"/>
  <c r="F30" i="7"/>
  <c r="F29" i="7"/>
  <c r="J28" i="7"/>
  <c r="I28" i="7"/>
  <c r="H28" i="7"/>
  <c r="G28" i="7"/>
  <c r="F28" i="7" s="1"/>
  <c r="G27" i="7"/>
  <c r="F26" i="7"/>
  <c r="F25" i="7"/>
  <c r="F24" i="7"/>
  <c r="F23" i="7"/>
  <c r="F22" i="7"/>
  <c r="J21" i="7"/>
  <c r="I21" i="7"/>
  <c r="H21" i="7"/>
  <c r="G21" i="7"/>
  <c r="F21" i="7" s="1"/>
  <c r="F20" i="7"/>
  <c r="F18" i="7" s="1"/>
  <c r="F19" i="7"/>
  <c r="J18" i="7"/>
  <c r="I18" i="7"/>
  <c r="H18" i="7"/>
  <c r="G18" i="7"/>
  <c r="F17" i="7"/>
  <c r="F16" i="7"/>
  <c r="F14" i="7" s="1"/>
  <c r="F13" i="7" s="1"/>
  <c r="J14" i="7"/>
  <c r="I14" i="7"/>
  <c r="I13" i="7" s="1"/>
  <c r="H14" i="7"/>
  <c r="G14" i="7"/>
  <c r="G13" i="7" s="1"/>
  <c r="J13" i="7"/>
  <c r="H13" i="7"/>
  <c r="F12" i="7"/>
  <c r="F11" i="7"/>
  <c r="F10" i="7" s="1"/>
  <c r="J10" i="7"/>
  <c r="I10" i="7"/>
  <c r="H10" i="7"/>
  <c r="H8" i="7" s="1"/>
  <c r="H6" i="7" s="1"/>
  <c r="G10" i="7"/>
  <c r="G8" i="7" s="1"/>
  <c r="G6" i="7" s="1"/>
  <c r="G70" i="7" s="1"/>
  <c r="F9" i="7"/>
  <c r="J8" i="7"/>
  <c r="J6" i="7" s="1"/>
  <c r="I8" i="7"/>
  <c r="I6" i="7" s="1"/>
  <c r="F7" i="7"/>
  <c r="F30" i="6"/>
  <c r="F71" i="6"/>
  <c r="F70" i="6" s="1"/>
  <c r="J70" i="6"/>
  <c r="I70" i="6"/>
  <c r="H70" i="6"/>
  <c r="G70" i="6"/>
  <c r="F69" i="6"/>
  <c r="F68" i="6"/>
  <c r="F67" i="6"/>
  <c r="F66" i="6"/>
  <c r="F65" i="6"/>
  <c r="F64" i="6"/>
  <c r="F63" i="6"/>
  <c r="F62" i="6"/>
  <c r="F61" i="6"/>
  <c r="J60" i="6"/>
  <c r="I60" i="6"/>
  <c r="H60" i="6"/>
  <c r="G60" i="6"/>
  <c r="F59" i="6"/>
  <c r="F57" i="6"/>
  <c r="F55" i="6"/>
  <c r="F54" i="6"/>
  <c r="F53" i="6"/>
  <c r="F52" i="6"/>
  <c r="J51" i="6"/>
  <c r="I51" i="6"/>
  <c r="H51" i="6"/>
  <c r="G51" i="6"/>
  <c r="F50" i="6"/>
  <c r="F49" i="6" s="1"/>
  <c r="J49" i="6"/>
  <c r="I49" i="6"/>
  <c r="H49" i="6"/>
  <c r="G49" i="6"/>
  <c r="F48" i="6"/>
  <c r="F47" i="6" s="1"/>
  <c r="J47" i="6"/>
  <c r="I47" i="6"/>
  <c r="H47" i="6"/>
  <c r="H46" i="6" s="1"/>
  <c r="G47" i="6"/>
  <c r="G46" i="6" s="1"/>
  <c r="J46" i="6"/>
  <c r="F45" i="6"/>
  <c r="F44" i="6"/>
  <c r="F43" i="6" s="1"/>
  <c r="J43" i="6"/>
  <c r="I43" i="6"/>
  <c r="H43" i="6"/>
  <c r="G43" i="6"/>
  <c r="F41" i="6"/>
  <c r="F40" i="6"/>
  <c r="F39" i="6"/>
  <c r="F38" i="6"/>
  <c r="F37" i="6" s="1"/>
  <c r="F36" i="6"/>
  <c r="F35" i="6"/>
  <c r="F34" i="6"/>
  <c r="F33" i="6"/>
  <c r="F32" i="6"/>
  <c r="F31" i="6"/>
  <c r="F29" i="6"/>
  <c r="J28" i="6"/>
  <c r="I28" i="6"/>
  <c r="H28" i="6"/>
  <c r="H27" i="6" s="1"/>
  <c r="G28" i="6"/>
  <c r="F26" i="6"/>
  <c r="F25" i="6"/>
  <c r="F24" i="6"/>
  <c r="F23" i="6"/>
  <c r="F22" i="6"/>
  <c r="J21" i="6"/>
  <c r="I21" i="6"/>
  <c r="H21" i="6"/>
  <c r="G21" i="6"/>
  <c r="F20" i="6"/>
  <c r="F19" i="6"/>
  <c r="F18" i="6" s="1"/>
  <c r="J18" i="6"/>
  <c r="I18" i="6"/>
  <c r="H18" i="6"/>
  <c r="G18" i="6"/>
  <c r="F17" i="6"/>
  <c r="F16" i="6"/>
  <c r="F14" i="6" s="1"/>
  <c r="F13" i="6" s="1"/>
  <c r="J14" i="6"/>
  <c r="J13" i="6" s="1"/>
  <c r="I14" i="6"/>
  <c r="I13" i="6" s="1"/>
  <c r="H14" i="6"/>
  <c r="G14" i="6"/>
  <c r="G13" i="6" s="1"/>
  <c r="H13" i="6"/>
  <c r="F12" i="6"/>
  <c r="F11" i="6"/>
  <c r="J10" i="6"/>
  <c r="J8" i="6" s="1"/>
  <c r="J6" i="6" s="1"/>
  <c r="I10" i="6"/>
  <c r="H10" i="6"/>
  <c r="G10" i="6"/>
  <c r="G8" i="6" s="1"/>
  <c r="G6" i="6" s="1"/>
  <c r="F9" i="6"/>
  <c r="I8" i="6"/>
  <c r="I6" i="6" s="1"/>
  <c r="H8" i="6"/>
  <c r="H6" i="6" s="1"/>
  <c r="F7" i="6"/>
  <c r="F63" i="5"/>
  <c r="F64" i="5"/>
  <c r="F34" i="5"/>
  <c r="F68" i="5"/>
  <c r="F67" i="5" s="1"/>
  <c r="J67" i="5"/>
  <c r="I67" i="5"/>
  <c r="H67" i="5"/>
  <c r="G67" i="5"/>
  <c r="F66" i="5"/>
  <c r="F65" i="5"/>
  <c r="F62" i="5"/>
  <c r="F61" i="5"/>
  <c r="F60" i="5"/>
  <c r="F59" i="5"/>
  <c r="F58" i="5"/>
  <c r="J57" i="5"/>
  <c r="I57" i="5"/>
  <c r="H57" i="5"/>
  <c r="G57" i="5"/>
  <c r="F57" i="5" s="1"/>
  <c r="F56" i="5"/>
  <c r="F55" i="5"/>
  <c r="J54" i="5"/>
  <c r="I54" i="5"/>
  <c r="H54" i="5"/>
  <c r="G54" i="5"/>
  <c r="F54" i="5" s="1"/>
  <c r="F53" i="5"/>
  <c r="F52" i="5"/>
  <c r="F51" i="5"/>
  <c r="F50" i="5"/>
  <c r="J49" i="5"/>
  <c r="I49" i="5"/>
  <c r="H49" i="5"/>
  <c r="G49" i="5"/>
  <c r="F49" i="5" s="1"/>
  <c r="F48" i="5"/>
  <c r="F47" i="5" s="1"/>
  <c r="J47" i="5"/>
  <c r="I47" i="5"/>
  <c r="H47" i="5"/>
  <c r="G47" i="5"/>
  <c r="F46" i="5"/>
  <c r="F45" i="5" s="1"/>
  <c r="J45" i="5"/>
  <c r="I45" i="5"/>
  <c r="I44" i="5" s="1"/>
  <c r="H45" i="5"/>
  <c r="H44" i="5" s="1"/>
  <c r="G45" i="5"/>
  <c r="G44" i="5" s="1"/>
  <c r="J44" i="5"/>
  <c r="F43" i="5"/>
  <c r="F42" i="5"/>
  <c r="F41" i="5" s="1"/>
  <c r="J41" i="5"/>
  <c r="I41" i="5"/>
  <c r="H41" i="5"/>
  <c r="G41" i="5"/>
  <c r="F40" i="5"/>
  <c r="F39" i="5"/>
  <c r="F38" i="5"/>
  <c r="F37" i="5"/>
  <c r="F36" i="5" s="1"/>
  <c r="J36" i="5"/>
  <c r="I36" i="5"/>
  <c r="H36" i="5"/>
  <c r="G36" i="5"/>
  <c r="F35" i="5"/>
  <c r="F33" i="5"/>
  <c r="F32" i="5"/>
  <c r="F31" i="5"/>
  <c r="F30" i="5"/>
  <c r="F29" i="5"/>
  <c r="J28" i="5"/>
  <c r="I28" i="5"/>
  <c r="H28" i="5"/>
  <c r="G28" i="5"/>
  <c r="J27" i="5"/>
  <c r="F26" i="5"/>
  <c r="F25" i="5"/>
  <c r="F24" i="5"/>
  <c r="F23" i="5"/>
  <c r="F22" i="5"/>
  <c r="J21" i="5"/>
  <c r="I21" i="5"/>
  <c r="H21" i="5"/>
  <c r="G21" i="5"/>
  <c r="F20" i="5"/>
  <c r="F19" i="5"/>
  <c r="F18" i="5" s="1"/>
  <c r="J18" i="5"/>
  <c r="I18" i="5"/>
  <c r="H18" i="5"/>
  <c r="G18" i="5"/>
  <c r="F17" i="5"/>
  <c r="F16" i="5"/>
  <c r="J14" i="5"/>
  <c r="J13" i="5" s="1"/>
  <c r="I14" i="5"/>
  <c r="H14" i="5"/>
  <c r="G14" i="5"/>
  <c r="F14" i="5"/>
  <c r="I13" i="5"/>
  <c r="H13" i="5"/>
  <c r="G13" i="5"/>
  <c r="F12" i="5"/>
  <c r="F11" i="5"/>
  <c r="J10" i="5"/>
  <c r="J8" i="5" s="1"/>
  <c r="J6" i="5" s="1"/>
  <c r="J69" i="5" s="1"/>
  <c r="I10" i="5"/>
  <c r="H10" i="5"/>
  <c r="G10" i="5"/>
  <c r="G8" i="5" s="1"/>
  <c r="G6" i="5" s="1"/>
  <c r="F10" i="5"/>
  <c r="F8" i="5" s="1"/>
  <c r="F9" i="5"/>
  <c r="I8" i="5"/>
  <c r="I6" i="5" s="1"/>
  <c r="H8" i="5"/>
  <c r="H6" i="5" s="1"/>
  <c r="F7" i="5"/>
  <c r="F38" i="4"/>
  <c r="F37" i="4"/>
  <c r="G35" i="4"/>
  <c r="H35" i="4"/>
  <c r="I35" i="4"/>
  <c r="J35" i="4"/>
  <c r="F36" i="4"/>
  <c r="F39" i="4"/>
  <c r="G28" i="4"/>
  <c r="F31" i="4"/>
  <c r="F32" i="4"/>
  <c r="F33" i="4"/>
  <c r="F23" i="4"/>
  <c r="F24" i="4"/>
  <c r="F25" i="4"/>
  <c r="F26" i="4"/>
  <c r="F22" i="4"/>
  <c r="H21" i="4"/>
  <c r="I21" i="4"/>
  <c r="J21" i="4"/>
  <c r="G21" i="4"/>
  <c r="F6" i="8" l="1"/>
  <c r="I70" i="7"/>
  <c r="I27" i="7"/>
  <c r="I27" i="8"/>
  <c r="F21" i="9"/>
  <c r="F57" i="9"/>
  <c r="F72" i="9"/>
  <c r="F21" i="6"/>
  <c r="F58" i="7"/>
  <c r="I6" i="8"/>
  <c r="F10" i="6"/>
  <c r="F8" i="6" s="1"/>
  <c r="F6" i="6" s="1"/>
  <c r="I46" i="6"/>
  <c r="G27" i="8"/>
  <c r="F43" i="9"/>
  <c r="H46" i="9"/>
  <c r="F46" i="9" s="1"/>
  <c r="F35" i="4"/>
  <c r="F21" i="5"/>
  <c r="F42" i="7"/>
  <c r="F27" i="7" s="1"/>
  <c r="F50" i="7"/>
  <c r="F71" i="8"/>
  <c r="I27" i="9"/>
  <c r="F61" i="9"/>
  <c r="J27" i="9"/>
  <c r="J76" i="9" s="1"/>
  <c r="F8" i="9"/>
  <c r="I6" i="9"/>
  <c r="G27" i="9"/>
  <c r="G76" i="9" s="1"/>
  <c r="H75" i="8"/>
  <c r="G75" i="8"/>
  <c r="J75" i="8"/>
  <c r="I75" i="8"/>
  <c r="F27" i="8"/>
  <c r="F56" i="6"/>
  <c r="F60" i="6"/>
  <c r="J27" i="6"/>
  <c r="J72" i="6" s="1"/>
  <c r="I27" i="6"/>
  <c r="I72" i="6" s="1"/>
  <c r="F51" i="6"/>
  <c r="H27" i="7"/>
  <c r="H70" i="7" s="1"/>
  <c r="F8" i="7"/>
  <c r="F6" i="7" s="1"/>
  <c r="J27" i="7"/>
  <c r="J70" i="7" s="1"/>
  <c r="F28" i="6"/>
  <c r="F46" i="6"/>
  <c r="G27" i="6"/>
  <c r="G72" i="6" s="1"/>
  <c r="H72" i="6"/>
  <c r="F28" i="5"/>
  <c r="G27" i="5"/>
  <c r="G69" i="5" s="1"/>
  <c r="F44" i="5"/>
  <c r="F6" i="5"/>
  <c r="I27" i="5"/>
  <c r="I69" i="5" s="1"/>
  <c r="F13" i="5"/>
  <c r="H27" i="5"/>
  <c r="H69" i="5" s="1"/>
  <c r="F21" i="4"/>
  <c r="F27" i="9" l="1"/>
  <c r="H27" i="9"/>
  <c r="H76" i="9" s="1"/>
  <c r="F70" i="7"/>
  <c r="F27" i="6"/>
  <c r="F6" i="9"/>
  <c r="F76" i="9" s="1"/>
  <c r="F75" i="8"/>
  <c r="I76" i="9"/>
  <c r="F72" i="6"/>
  <c r="F27" i="5"/>
  <c r="F69" i="5" s="1"/>
  <c r="F66" i="4"/>
  <c r="F65" i="4" s="1"/>
  <c r="J65" i="4"/>
  <c r="I65" i="4"/>
  <c r="H65" i="4"/>
  <c r="G65" i="4"/>
  <c r="F64" i="4"/>
  <c r="F63" i="4"/>
  <c r="F62" i="4"/>
  <c r="F61" i="4"/>
  <c r="F60" i="4"/>
  <c r="F59" i="4"/>
  <c r="F58" i="4"/>
  <c r="F57" i="4"/>
  <c r="J56" i="4"/>
  <c r="I56" i="4"/>
  <c r="H56" i="4"/>
  <c r="G56" i="4"/>
  <c r="F55" i="4"/>
  <c r="F54" i="4"/>
  <c r="J53" i="4"/>
  <c r="I53" i="4"/>
  <c r="H53" i="4"/>
  <c r="G53" i="4"/>
  <c r="F52" i="4"/>
  <c r="F51" i="4"/>
  <c r="F50" i="4"/>
  <c r="F49" i="4"/>
  <c r="J48" i="4"/>
  <c r="I48" i="4"/>
  <c r="H48" i="4"/>
  <c r="G48" i="4"/>
  <c r="F47" i="4"/>
  <c r="F46" i="4" s="1"/>
  <c r="J46" i="4"/>
  <c r="I46" i="4"/>
  <c r="H46" i="4"/>
  <c r="G46" i="4"/>
  <c r="F45" i="4"/>
  <c r="F44" i="4" s="1"/>
  <c r="J44" i="4"/>
  <c r="I44" i="4"/>
  <c r="H44" i="4"/>
  <c r="G44" i="4"/>
  <c r="F42" i="4"/>
  <c r="F41" i="4"/>
  <c r="J40" i="4"/>
  <c r="I40" i="4"/>
  <c r="H40" i="4"/>
  <c r="G40" i="4"/>
  <c r="F34" i="4"/>
  <c r="F30" i="4"/>
  <c r="F29" i="4"/>
  <c r="J28" i="4"/>
  <c r="I28" i="4"/>
  <c r="H28" i="4"/>
  <c r="F20" i="4"/>
  <c r="F19" i="4"/>
  <c r="J18" i="4"/>
  <c r="I18" i="4"/>
  <c r="H18" i="4"/>
  <c r="G18" i="4"/>
  <c r="F17" i="4"/>
  <c r="F16" i="4"/>
  <c r="J14" i="4"/>
  <c r="I14" i="4"/>
  <c r="H14" i="4"/>
  <c r="G14" i="4"/>
  <c r="F12" i="4"/>
  <c r="F11" i="4"/>
  <c r="J10" i="4"/>
  <c r="J8" i="4" s="1"/>
  <c r="I10" i="4"/>
  <c r="I8" i="4" s="1"/>
  <c r="H10" i="4"/>
  <c r="H8" i="4" s="1"/>
  <c r="G10" i="4"/>
  <c r="F9" i="4"/>
  <c r="G8" i="4"/>
  <c r="F7" i="4"/>
  <c r="G33" i="1"/>
  <c r="H33" i="1"/>
  <c r="I33" i="1"/>
  <c r="J33" i="1"/>
  <c r="F52" i="1"/>
  <c r="G27" i="1"/>
  <c r="H27" i="1"/>
  <c r="I27" i="1"/>
  <c r="J27" i="1"/>
  <c r="G23" i="1"/>
  <c r="F25" i="1"/>
  <c r="H42" i="1"/>
  <c r="I42" i="1"/>
  <c r="J42" i="1"/>
  <c r="G42" i="1"/>
  <c r="F44" i="1"/>
  <c r="F36" i="1"/>
  <c r="F35" i="1" s="1"/>
  <c r="G35" i="1"/>
  <c r="H35" i="1"/>
  <c r="I35" i="1"/>
  <c r="J35" i="1"/>
  <c r="F28" i="1"/>
  <c r="F27" i="1" s="1"/>
  <c r="G32" i="1" l="1"/>
  <c r="I43" i="4"/>
  <c r="H13" i="4"/>
  <c r="H6" i="4" s="1"/>
  <c r="H43" i="4"/>
  <c r="H27" i="4" s="1"/>
  <c r="F10" i="4"/>
  <c r="F8" i="4" s="1"/>
  <c r="G13" i="4"/>
  <c r="G6" i="4" s="1"/>
  <c r="F14" i="4"/>
  <c r="F40" i="4"/>
  <c r="I13" i="4"/>
  <c r="I6" i="4" s="1"/>
  <c r="F18" i="4"/>
  <c r="F13" i="4" s="1"/>
  <c r="J43" i="4"/>
  <c r="J27" i="4" s="1"/>
  <c r="F48" i="4"/>
  <c r="F53" i="4"/>
  <c r="F56" i="4"/>
  <c r="I27" i="4"/>
  <c r="J13" i="4"/>
  <c r="J6" i="4" s="1"/>
  <c r="G43" i="4"/>
  <c r="G27" i="4" s="1"/>
  <c r="F28" i="4"/>
  <c r="F42" i="1"/>
  <c r="H67" i="4" l="1"/>
  <c r="F6" i="4"/>
  <c r="G67" i="4"/>
  <c r="J67" i="4"/>
  <c r="I67" i="4"/>
  <c r="F43" i="4"/>
  <c r="F27" i="4" s="1"/>
  <c r="F55" i="1"/>
  <c r="F54" i="1" s="1"/>
  <c r="J54" i="1"/>
  <c r="I54" i="1"/>
  <c r="H54" i="1"/>
  <c r="G54" i="1"/>
  <c r="F53" i="1"/>
  <c r="F51" i="1"/>
  <c r="F50" i="1"/>
  <c r="F49" i="1"/>
  <c r="F48" i="1"/>
  <c r="F47" i="1"/>
  <c r="F46" i="1"/>
  <c r="J45" i="1"/>
  <c r="I45" i="1"/>
  <c r="H45" i="1"/>
  <c r="G45" i="1"/>
  <c r="F43" i="1"/>
  <c r="F41" i="1"/>
  <c r="F40" i="1"/>
  <c r="F39" i="1"/>
  <c r="F38" i="1"/>
  <c r="J37" i="1"/>
  <c r="I37" i="1"/>
  <c r="H37" i="1"/>
  <c r="G37" i="1"/>
  <c r="H32" i="1"/>
  <c r="F34" i="1"/>
  <c r="F33" i="1" s="1"/>
  <c r="F31" i="1"/>
  <c r="F30" i="1"/>
  <c r="J29" i="1"/>
  <c r="I29" i="1"/>
  <c r="H29" i="1"/>
  <c r="G29" i="1"/>
  <c r="F26" i="1"/>
  <c r="F24" i="1"/>
  <c r="J23" i="1"/>
  <c r="I23" i="1"/>
  <c r="H23" i="1"/>
  <c r="F21" i="1"/>
  <c r="F20" i="1"/>
  <c r="F19" i="1"/>
  <c r="J18" i="1"/>
  <c r="I18" i="1"/>
  <c r="H18" i="1"/>
  <c r="G18" i="1"/>
  <c r="F17" i="1"/>
  <c r="F16" i="1"/>
  <c r="J14" i="1"/>
  <c r="I14" i="1"/>
  <c r="H14" i="1"/>
  <c r="G14" i="1"/>
  <c r="F12" i="1"/>
  <c r="F11" i="1"/>
  <c r="J10" i="1"/>
  <c r="J8" i="1" s="1"/>
  <c r="I10" i="1"/>
  <c r="I8" i="1" s="1"/>
  <c r="H10" i="1"/>
  <c r="H8" i="1" s="1"/>
  <c r="G10" i="1"/>
  <c r="G8" i="1" s="1"/>
  <c r="F9" i="1"/>
  <c r="F7" i="1"/>
  <c r="F23" i="1" l="1"/>
  <c r="F18" i="1"/>
  <c r="G13" i="1"/>
  <c r="G6" i="1" s="1"/>
  <c r="F14" i="1"/>
  <c r="F29" i="1"/>
  <c r="F10" i="1"/>
  <c r="F8" i="1" s="1"/>
  <c r="I13" i="1"/>
  <c r="I6" i="1" s="1"/>
  <c r="J13" i="1"/>
  <c r="J6" i="1" s="1"/>
  <c r="H13" i="1"/>
  <c r="H6" i="1" s="1"/>
  <c r="F45" i="1"/>
  <c r="H22" i="1"/>
  <c r="J32" i="1"/>
  <c r="J22" i="1" s="1"/>
  <c r="J56" i="1" s="1"/>
  <c r="I32" i="1"/>
  <c r="I22" i="1" s="1"/>
  <c r="F37" i="1"/>
  <c r="G22" i="1"/>
  <c r="F32" i="1" l="1"/>
  <c r="F22" i="1" s="1"/>
  <c r="F13" i="1"/>
  <c r="F6" i="1" s="1"/>
  <c r="I56" i="1"/>
  <c r="H56" i="1"/>
  <c r="G56" i="1"/>
  <c r="F56" i="1" l="1"/>
  <c r="F67" i="4"/>
</calcChain>
</file>

<file path=xl/sharedStrings.xml><?xml version="1.0" encoding="utf-8"?>
<sst xmlns="http://schemas.openxmlformats.org/spreadsheetml/2006/main" count="789" uniqueCount="114">
  <si>
    <t>Denumire indicatori</t>
  </si>
  <si>
    <t>TOTAL VENITURI</t>
  </si>
  <si>
    <t>buget local</t>
  </si>
  <si>
    <t>04.02. Cote şi sume  IVG, din care:</t>
  </si>
  <si>
    <t xml:space="preserve">04.02.05   6% cote imp.venit HCJ </t>
  </si>
  <si>
    <t>04.02.04    Cote imp. Echilibrare, d.c.</t>
  </si>
  <si>
    <t>a.80% DGFP</t>
  </si>
  <si>
    <t>b.20%CJ</t>
  </si>
  <si>
    <t>11.02. Sume  TVA, din care:</t>
  </si>
  <si>
    <t>11.02.02 TVA  finanțare, din care:</t>
  </si>
  <si>
    <t>a. Salarii învățământ</t>
  </si>
  <si>
    <t xml:space="preserve">b. Ajutor social + aj.încălz.pt.aj.soc. </t>
  </si>
  <si>
    <t>c.Asistenți personali</t>
  </si>
  <si>
    <t>11.02.06 TVA  echilibrare, din care:</t>
  </si>
  <si>
    <t>TVA echilibrare conform formulă</t>
  </si>
  <si>
    <t xml:space="preserve"> sume primite prin HG fond de rezervă </t>
  </si>
  <si>
    <t>TOTAL CHELTUIELI CU INVESTIȚIILE</t>
  </si>
  <si>
    <t>51.02. Autorităţi executive, din care:</t>
  </si>
  <si>
    <t xml:space="preserve">Imprimanta multifuncționala </t>
  </si>
  <si>
    <t>Consultanță și elaborare nomenclatură stradală în comuna Gura Vitioarei</t>
  </si>
  <si>
    <t>65.02.Învățămînt , din care:</t>
  </si>
  <si>
    <t xml:space="preserve">Reabilitare partiala gradinita (corp C2) in incinta scolii si gradinitei din sat Gura Vitioarei (Reabilitare spatiu  grădiniță de tip after school în sat Gura Vitioarei )  </t>
  </si>
  <si>
    <t>66.02.Sănătate</t>
  </si>
  <si>
    <t>67.02.Cultură, recreere, religie, din care:</t>
  </si>
  <si>
    <t>Sport</t>
  </si>
  <si>
    <t>70.02Locuinţe,servicii,dezv.publ., din care:</t>
  </si>
  <si>
    <t>Înființare sistem alimentare cu apă în sat Bughea de Jos, comuna Gura Vitioarei, județul Prahova</t>
  </si>
  <si>
    <t>Lucrări de reabilitare rețea de iluminat public în comuna Gura Vitioarei, județul Prahova ( Modernizare iluminat stradal)</t>
  </si>
  <si>
    <t xml:space="preserve"> Înființare iluminat public DJ 100 G ( Gura Vitioarei - Bughea)</t>
  </si>
  <si>
    <t xml:space="preserve">SF extinderea  sistemului  de distribuție gaze naturale în satul Bughea de Jos, comuna Gura Vitioarei                                           </t>
  </si>
  <si>
    <t>74.02 Protecția mediului, din care:</t>
  </si>
  <si>
    <t xml:space="preserve">  Înființare sistem de canalizare în satele Gura Vitioarei, Făgetu și Fundeni,  Comuna Gura Vitioarei, Județul Prahova</t>
  </si>
  <si>
    <t>84.02Drumuri si poduri, din care:</t>
  </si>
  <si>
    <t xml:space="preserve"> Asfaltare  drumuri în sat Gura Vitioarei</t>
  </si>
  <si>
    <t xml:space="preserve"> Asfaltare  drumuri în sat Fundeni</t>
  </si>
  <si>
    <t xml:space="preserve"> Asfaltare  drumuri în sat Făget</t>
  </si>
  <si>
    <t xml:space="preserve"> Asfaltare  drumuri în sat Poiana Copăceni</t>
  </si>
  <si>
    <t>Refacere DS 20 L= 0,500 km, Apărări de mal, L = 0,450 km,Refacere 1 punte/traversare.</t>
  </si>
  <si>
    <t>87.02 Alte acțiuni economice</t>
  </si>
  <si>
    <t>EXCEDENT/DEFICIT</t>
  </si>
  <si>
    <t xml:space="preserve">- investitii - </t>
  </si>
  <si>
    <t>Cod indicator</t>
  </si>
  <si>
    <t>Total an</t>
  </si>
  <si>
    <t>I</t>
  </si>
  <si>
    <t>II</t>
  </si>
  <si>
    <t>III</t>
  </si>
  <si>
    <t>IV</t>
  </si>
  <si>
    <t>37.02.04</t>
  </si>
  <si>
    <t>71.01.02</t>
  </si>
  <si>
    <t>71.01.03</t>
  </si>
  <si>
    <t>71.01.30</t>
  </si>
  <si>
    <t>71.01.01</t>
  </si>
  <si>
    <t>58.04</t>
  </si>
  <si>
    <t>SUBVENȚII 42+ 43 +48</t>
  </si>
  <si>
    <t xml:space="preserve">BUGET  INIȚIAL   AN 2023   </t>
  </si>
  <si>
    <t>Refacere împrejmuire dispensar Făgetu</t>
  </si>
  <si>
    <t>Construire tribune teren de sport sat Gura Vitioarei</t>
  </si>
  <si>
    <t>Cămin cultural</t>
  </si>
  <si>
    <t>Refacere împrejmuire cămin cultural Făgetu</t>
  </si>
  <si>
    <t>Achiziționare măturătoare stradală schimdt</t>
  </si>
  <si>
    <t>Pod peste pârâul Bughea, sat Făgetu, comuna Gura Vitioarei (SF+PT+DE)</t>
  </si>
  <si>
    <t>Achiziție set mese și totem pentru pădurea Cazacu</t>
  </si>
  <si>
    <t>Construire dispensar uman  sat Poiana Copăceni</t>
  </si>
  <si>
    <t>Amenajare rigolă în zona Biserică sat Bughea de Jos</t>
  </si>
  <si>
    <t>Amenajare acostament în sat Gura Vitioarei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</si>
  <si>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585/18.01.2023 </t>
    </r>
  </si>
  <si>
    <t>Inițiator</t>
  </si>
  <si>
    <t>Primar,</t>
  </si>
  <si>
    <t>Secretar general al U.A.T.C.Gura Vitioarei,</t>
  </si>
  <si>
    <t>Stănescu Gheorghe</t>
  </si>
  <si>
    <t>Jr.Constantin Nicoleta Corina</t>
  </si>
  <si>
    <t>SUBVENȚII, d.c.</t>
  </si>
  <si>
    <t>42.65 Finanțarea PNDL</t>
  </si>
  <si>
    <t>42.87 Subv.de la BS pt.PNI Anghel Saligny</t>
  </si>
  <si>
    <t>42.88 PNRR -componenta nerambursbila</t>
  </si>
  <si>
    <t>42.89.PNRR - componenta de împrumuturi</t>
  </si>
  <si>
    <t>48.04. Sume FEADR</t>
  </si>
  <si>
    <t>42.65</t>
  </si>
  <si>
    <t>42.87</t>
  </si>
  <si>
    <t>42.88</t>
  </si>
  <si>
    <t>42.89</t>
  </si>
  <si>
    <t>48.04</t>
  </si>
  <si>
    <t>Asigurarea infrastructurii pentru transportul verde – ITS/alte infrastructuri TIC (sisteme inteligente de management urban/local);, Investitii in infrastructuri TIC in cadrul UAT Gura Vitioarei</t>
  </si>
  <si>
    <t>60.01</t>
  </si>
  <si>
    <t>60.03</t>
  </si>
  <si>
    <t>Cresterea performantei energetice a SCOLII GIMNAZIALE GURA VITIOAREI</t>
  </si>
  <si>
    <t>61.01</t>
  </si>
  <si>
    <t>61.03</t>
  </si>
  <si>
    <t>Achizitie masini- unelte</t>
  </si>
  <si>
    <t xml:space="preserve">BUGET    AN 2023   RECTIFICARE I </t>
  </si>
  <si>
    <t>BUGET    AN 2023   RECTIFICARE 2</t>
  </si>
  <si>
    <t>Instalații de racordare gaze și apă clădire fost sfat Făgetu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</si>
  <si>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2258/31.03.2023 </t>
    </r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</si>
  <si>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3.384/31.03.2023 </t>
    </r>
  </si>
  <si>
    <t xml:space="preserve"> Înființare sistem de canalizare în satele Gura Vitioarei, Făgetu și Fundeni,  Comuna Gura Vitioarei, Județul Prahova</t>
  </si>
  <si>
    <t xml:space="preserve"> Asfaltare  DC 16 A sat Fundeni</t>
  </si>
  <si>
    <t xml:space="preserve"> Asfaltare  DC 16 sat Făgetu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</si>
  <si>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5.139/18.05.2023 </t>
    </r>
  </si>
  <si>
    <t>BUGET    AN 2023   RECTIFICARE 3</t>
  </si>
  <si>
    <t>Achiziție laptop, videoproiector și dronă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</si>
  <si>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6.892/10.07.2023 </t>
    </r>
  </si>
  <si>
    <t>BUGET    AN 2023   RECTIFICARE 4</t>
  </si>
  <si>
    <t>Achiziție dezumidificatoare Scoala Poiana Copăceni</t>
  </si>
  <si>
    <t xml:space="preserve"> Extindere sistem de canalizare în satele  Făgetu și Fundeni,  Comuna Gura Vitioarei, Județul Prahova (AFM)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</si>
  <si>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 8.961/07.09.2023 </t>
    </r>
  </si>
  <si>
    <t>BUGET    AN 2023   RECTIFICARE 5</t>
  </si>
  <si>
    <t xml:space="preserve">Extindere  sistemului  de distribuție gaze naturale în satul Gura Vitioarei (peste Teleajen)                                           </t>
  </si>
  <si>
    <t>58.04.02</t>
  </si>
  <si>
    <t>58.04.03</t>
  </si>
  <si>
    <t xml:space="preserve">Achiziție mașină de măturat străzile </t>
  </si>
  <si>
    <t>BUGET    AN 2023   RECTIFICARE 6</t>
  </si>
  <si>
    <r>
      <t xml:space="preserve">Anexa </t>
    </r>
    <r>
      <rPr>
        <b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la Proiectul de  HCL nr.10.748/24.10.2023 </t>
    </r>
  </si>
  <si>
    <t>Construire acoperiș la tribune teren de sport sat Gura Vitioarei</t>
  </si>
  <si>
    <t>Asfaltare drumuri în satele Gura Vitioarei, Bughea de Jos, Făgetu și Fundeni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</si>
</sst>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0" xfId="0" applyFont="1"/>
    <xf numFmtId="0" fontId="8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8" fillId="3" borderId="1" xfId="0" applyFont="1" applyFill="1" applyBorder="1"/>
    <xf numFmtId="2" fontId="2" fillId="3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4" xfId="0" applyFont="1" applyBorder="1" applyAlignment="1"/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4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9" fillId="3" borderId="1" xfId="0" applyFont="1" applyFill="1" applyBorder="1"/>
    <xf numFmtId="0" fontId="9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/>
    <xf numFmtId="0" fontId="4" fillId="3" borderId="1" xfId="1" applyFont="1" applyFill="1" applyBorder="1" applyAlignment="1">
      <alignment horizontal="right" vertical="center"/>
    </xf>
    <xf numFmtId="0" fontId="5" fillId="3" borderId="1" xfId="0" applyFont="1" applyFill="1" applyBorder="1"/>
    <xf numFmtId="0" fontId="0" fillId="0" borderId="0" xfId="0" applyBorder="1"/>
    <xf numFmtId="2" fontId="3" fillId="3" borderId="1" xfId="0" applyNumberFormat="1" applyFont="1" applyFill="1" applyBorder="1"/>
    <xf numFmtId="0" fontId="4" fillId="0" borderId="4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12" fillId="0" borderId="1" xfId="0" applyFont="1" applyBorder="1"/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1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3" borderId="1" xfId="0" applyFont="1" applyFill="1" applyBorder="1" applyAlignment="1"/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49" fontId="4" fillId="0" borderId="0" xfId="0" applyNumberFormat="1" applyFont="1" applyAlignment="1">
      <alignment horizont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4" fillId="0" borderId="1" xfId="0" applyFont="1" applyBorder="1" applyAlignment="1"/>
    <xf numFmtId="0" fontId="14" fillId="0" borderId="2" xfId="0" applyNumberFormat="1" applyFont="1" applyBorder="1" applyAlignment="1">
      <alignment wrapText="1"/>
    </xf>
    <xf numFmtId="0" fontId="14" fillId="0" borderId="3" xfId="0" applyNumberFormat="1" applyFont="1" applyBorder="1" applyAlignment="1">
      <alignment wrapText="1"/>
    </xf>
    <xf numFmtId="0" fontId="14" fillId="0" borderId="4" xfId="0" applyNumberFormat="1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40" zoomScaleNormal="100" zoomScaleSheetLayoutView="100" workbookViewId="0">
      <selection activeCell="N62" sqref="N61:N62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65</v>
      </c>
      <c r="G1" s="7"/>
      <c r="H1" s="8"/>
      <c r="I1" s="8"/>
      <c r="J1" s="6"/>
    </row>
    <row r="2" spans="1:10" x14ac:dyDescent="0.25">
      <c r="B2" s="101" t="s">
        <v>54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</row>
    <row r="6" spans="1:10" x14ac:dyDescent="0.25">
      <c r="A6" s="77" t="s">
        <v>1</v>
      </c>
      <c r="B6" s="77"/>
      <c r="C6" s="77"/>
      <c r="D6" s="77"/>
      <c r="E6" s="2"/>
      <c r="F6" s="9">
        <f>F7+F8+F13+F21</f>
        <v>29920</v>
      </c>
      <c r="G6" s="9">
        <f>G7+G8+G13+G21</f>
        <v>3284</v>
      </c>
      <c r="H6" s="9">
        <f>H7+H8+H13+H21</f>
        <v>3571</v>
      </c>
      <c r="I6" s="9">
        <f>I7+I8+I13+I21</f>
        <v>11532</v>
      </c>
      <c r="J6" s="9">
        <f>J7+J8+J13+J21</f>
        <v>11533</v>
      </c>
    </row>
    <row r="7" spans="1:10" x14ac:dyDescent="0.25">
      <c r="A7" s="78" t="s">
        <v>2</v>
      </c>
      <c r="B7" s="78"/>
      <c r="C7" s="78"/>
      <c r="D7" s="78"/>
      <c r="E7" s="3" t="s">
        <v>47</v>
      </c>
      <c r="F7" s="10">
        <f>SUM(G7:J7)</f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78" t="s">
        <v>3</v>
      </c>
      <c r="B8" s="78"/>
      <c r="C8" s="78"/>
      <c r="D8" s="78"/>
      <c r="E8" s="3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4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4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4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4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3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5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4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4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4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5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4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4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53</v>
      </c>
      <c r="B21" s="78"/>
      <c r="C21" s="78"/>
      <c r="D21" s="78"/>
      <c r="E21" s="3"/>
      <c r="F21" s="9">
        <f>SUM(G21:J21)</f>
        <v>29920</v>
      </c>
      <c r="G21" s="11">
        <v>3284</v>
      </c>
      <c r="H21" s="13">
        <v>3571</v>
      </c>
      <c r="I21" s="13">
        <v>11532</v>
      </c>
      <c r="J21" s="13">
        <v>11533</v>
      </c>
    </row>
    <row r="22" spans="1:10" x14ac:dyDescent="0.25">
      <c r="A22" s="77" t="s">
        <v>16</v>
      </c>
      <c r="B22" s="77"/>
      <c r="C22" s="77"/>
      <c r="D22" s="77"/>
      <c r="E22" s="2"/>
      <c r="F22" s="14">
        <f>F23+F27+F29+F32+F37+F42+F45+F54</f>
        <v>38782</v>
      </c>
      <c r="G22" s="15">
        <f>G23+G27+G29+G32+G37+G42+G45+G54</f>
        <v>12146</v>
      </c>
      <c r="H22" s="15">
        <f>H23+H27+H29+H32+H37+H42+H45+H54</f>
        <v>3571</v>
      </c>
      <c r="I22" s="15">
        <f>I23+I27+I29+I32+I37+I42+I45+I54</f>
        <v>11532</v>
      </c>
      <c r="J22" s="15">
        <f>J23+J27+J29+J32+J37+J42+J45+J54</f>
        <v>11533</v>
      </c>
    </row>
    <row r="23" spans="1:10" x14ac:dyDescent="0.25">
      <c r="A23" s="78" t="s">
        <v>17</v>
      </c>
      <c r="B23" s="78"/>
      <c r="C23" s="78"/>
      <c r="D23" s="78"/>
      <c r="E23" s="3"/>
      <c r="F23" s="16">
        <f>SUM(G23:J23)</f>
        <v>155</v>
      </c>
      <c r="G23" s="16">
        <f>SUM(G24:G26)</f>
        <v>155</v>
      </c>
      <c r="H23" s="16">
        <f>SUM(H24:H26)</f>
        <v>0</v>
      </c>
      <c r="I23" s="16">
        <f>SUM(I24:I26)</f>
        <v>0</v>
      </c>
      <c r="J23" s="16">
        <f>SUM(J24:J26)</f>
        <v>0</v>
      </c>
    </row>
    <row r="24" spans="1:10" x14ac:dyDescent="0.25">
      <c r="A24" s="82" t="s">
        <v>18</v>
      </c>
      <c r="B24" s="83"/>
      <c r="C24" s="83"/>
      <c r="D24" s="84"/>
      <c r="E24" s="17" t="s">
        <v>49</v>
      </c>
      <c r="F24" s="18">
        <f>SUM(G24:J24)</f>
        <v>40</v>
      </c>
      <c r="G24" s="19">
        <v>40</v>
      </c>
      <c r="H24" s="19">
        <v>0</v>
      </c>
      <c r="I24" s="19">
        <v>0</v>
      </c>
      <c r="J24" s="19">
        <v>0</v>
      </c>
    </row>
    <row r="25" spans="1:10" ht="30" customHeight="1" x14ac:dyDescent="0.25">
      <c r="A25" s="93" t="s">
        <v>61</v>
      </c>
      <c r="B25" s="94"/>
      <c r="C25" s="94"/>
      <c r="D25" s="95"/>
      <c r="E25" s="38" t="s">
        <v>49</v>
      </c>
      <c r="F25" s="18">
        <f>SUM(G25:J25)</f>
        <v>30</v>
      </c>
      <c r="G25" s="18">
        <v>30</v>
      </c>
      <c r="H25" s="18">
        <v>0</v>
      </c>
      <c r="I25" s="18">
        <v>0</v>
      </c>
      <c r="J25" s="18">
        <v>0</v>
      </c>
    </row>
    <row r="26" spans="1:10" ht="27" customHeight="1" x14ac:dyDescent="0.25">
      <c r="A26" s="85" t="s">
        <v>19</v>
      </c>
      <c r="B26" s="86"/>
      <c r="C26" s="86"/>
      <c r="D26" s="87"/>
      <c r="E26" s="20" t="s">
        <v>50</v>
      </c>
      <c r="F26" s="18">
        <f>SUM(G26:J26)</f>
        <v>85</v>
      </c>
      <c r="G26" s="18">
        <v>85</v>
      </c>
      <c r="H26" s="18">
        <v>0</v>
      </c>
      <c r="I26" s="18">
        <v>0</v>
      </c>
      <c r="J26" s="18">
        <v>0</v>
      </c>
    </row>
    <row r="27" spans="1:10" x14ac:dyDescent="0.25">
      <c r="A27" s="88" t="s">
        <v>20</v>
      </c>
      <c r="B27" s="88"/>
      <c r="C27" s="88"/>
      <c r="D27" s="88"/>
      <c r="E27" s="21"/>
      <c r="F27" s="16">
        <f>F28</f>
        <v>50</v>
      </c>
      <c r="G27" s="16">
        <f t="shared" ref="G27:J27" si="0">G28</f>
        <v>50</v>
      </c>
      <c r="H27" s="16">
        <f t="shared" si="0"/>
        <v>0</v>
      </c>
      <c r="I27" s="16">
        <f t="shared" si="0"/>
        <v>0</v>
      </c>
      <c r="J27" s="16">
        <f t="shared" si="0"/>
        <v>0</v>
      </c>
    </row>
    <row r="28" spans="1:10" ht="52.5" customHeight="1" x14ac:dyDescent="0.25">
      <c r="A28" s="98" t="s">
        <v>21</v>
      </c>
      <c r="B28" s="99"/>
      <c r="C28" s="99"/>
      <c r="D28" s="100"/>
      <c r="E28" s="22" t="s">
        <v>51</v>
      </c>
      <c r="F28" s="23">
        <f>SUM(G28:J28)</f>
        <v>50</v>
      </c>
      <c r="G28" s="23">
        <v>50</v>
      </c>
      <c r="H28" s="23">
        <v>0</v>
      </c>
      <c r="I28" s="23">
        <v>0</v>
      </c>
      <c r="J28" s="23">
        <v>0</v>
      </c>
    </row>
    <row r="29" spans="1:10" x14ac:dyDescent="0.25">
      <c r="A29" s="88" t="s">
        <v>22</v>
      </c>
      <c r="B29" s="88"/>
      <c r="C29" s="88"/>
      <c r="D29" s="88"/>
      <c r="E29" s="21"/>
      <c r="F29" s="16">
        <f>F30+F31</f>
        <v>1092</v>
      </c>
      <c r="G29" s="16">
        <f>G30+G31</f>
        <v>1092</v>
      </c>
      <c r="H29" s="16">
        <f t="shared" ref="H29:J29" si="1">H30+H31</f>
        <v>0</v>
      </c>
      <c r="I29" s="16">
        <f t="shared" si="1"/>
        <v>0</v>
      </c>
      <c r="J29" s="16">
        <f t="shared" si="1"/>
        <v>0</v>
      </c>
    </row>
    <row r="30" spans="1:10" ht="31.5" customHeight="1" x14ac:dyDescent="0.25">
      <c r="A30" s="104" t="s">
        <v>62</v>
      </c>
      <c r="B30" s="105"/>
      <c r="C30" s="105"/>
      <c r="D30" s="106"/>
      <c r="E30" s="22" t="s">
        <v>52</v>
      </c>
      <c r="F30" s="23">
        <f t="shared" ref="F30:F53" si="2">SUM(G30:J30)</f>
        <v>1017</v>
      </c>
      <c r="G30" s="23">
        <v>1017</v>
      </c>
      <c r="H30" s="23">
        <v>0</v>
      </c>
      <c r="I30" s="23">
        <v>0</v>
      </c>
      <c r="J30" s="23">
        <v>0</v>
      </c>
    </row>
    <row r="31" spans="1:10" x14ac:dyDescent="0.25">
      <c r="A31" s="107" t="s">
        <v>55</v>
      </c>
      <c r="B31" s="107"/>
      <c r="C31" s="107"/>
      <c r="D31" s="107"/>
      <c r="E31" s="22" t="s">
        <v>51</v>
      </c>
      <c r="F31" s="23">
        <f t="shared" si="2"/>
        <v>75</v>
      </c>
      <c r="G31" s="23">
        <v>75</v>
      </c>
      <c r="H31" s="23">
        <v>0</v>
      </c>
      <c r="I31" s="23">
        <v>0</v>
      </c>
      <c r="J31" s="23">
        <v>0</v>
      </c>
    </row>
    <row r="32" spans="1:10" x14ac:dyDescent="0.25">
      <c r="A32" s="78" t="s">
        <v>23</v>
      </c>
      <c r="B32" s="78"/>
      <c r="C32" s="78"/>
      <c r="D32" s="78"/>
      <c r="E32" s="24"/>
      <c r="F32" s="25">
        <f>SUM(G32:J32)</f>
        <v>225</v>
      </c>
      <c r="G32" s="16">
        <f>G33+G35</f>
        <v>225</v>
      </c>
      <c r="H32" s="16">
        <f>H33+H35</f>
        <v>0</v>
      </c>
      <c r="I32" s="16">
        <f>I33+I35</f>
        <v>0</v>
      </c>
      <c r="J32" s="16">
        <f>J33+J35</f>
        <v>0</v>
      </c>
    </row>
    <row r="33" spans="1:10" x14ac:dyDescent="0.25">
      <c r="A33" s="79" t="s">
        <v>24</v>
      </c>
      <c r="B33" s="80"/>
      <c r="C33" s="80"/>
      <c r="D33" s="81"/>
      <c r="E33" s="26"/>
      <c r="F33" s="25">
        <f>F34</f>
        <v>150</v>
      </c>
      <c r="G33" s="25">
        <f t="shared" ref="G33:J33" si="3">G34</f>
        <v>150</v>
      </c>
      <c r="H33" s="25">
        <f t="shared" si="3"/>
        <v>0</v>
      </c>
      <c r="I33" s="25">
        <f t="shared" si="3"/>
        <v>0</v>
      </c>
      <c r="J33" s="25">
        <f t="shared" si="3"/>
        <v>0</v>
      </c>
    </row>
    <row r="34" spans="1:10" ht="27" customHeight="1" x14ac:dyDescent="0.25">
      <c r="A34" s="85" t="s">
        <v>56</v>
      </c>
      <c r="B34" s="96"/>
      <c r="C34" s="96"/>
      <c r="D34" s="97"/>
      <c r="E34" s="27" t="s">
        <v>51</v>
      </c>
      <c r="F34" s="29">
        <f t="shared" si="2"/>
        <v>150</v>
      </c>
      <c r="G34" s="29">
        <v>150</v>
      </c>
      <c r="H34" s="29">
        <v>0</v>
      </c>
      <c r="I34" s="29">
        <v>0</v>
      </c>
      <c r="J34" s="29">
        <v>0</v>
      </c>
    </row>
    <row r="35" spans="1:10" x14ac:dyDescent="0.25">
      <c r="A35" s="79" t="s">
        <v>57</v>
      </c>
      <c r="B35" s="80"/>
      <c r="C35" s="80"/>
      <c r="D35" s="81"/>
      <c r="E35" s="26"/>
      <c r="F35" s="30">
        <f>F36</f>
        <v>75</v>
      </c>
      <c r="G35" s="30">
        <f t="shared" ref="G35:J35" si="4">G36</f>
        <v>75</v>
      </c>
      <c r="H35" s="30">
        <f t="shared" si="4"/>
        <v>0</v>
      </c>
      <c r="I35" s="30">
        <f t="shared" si="4"/>
        <v>0</v>
      </c>
      <c r="J35" s="30">
        <f t="shared" si="4"/>
        <v>0</v>
      </c>
    </row>
    <row r="36" spans="1:10" x14ac:dyDescent="0.25">
      <c r="A36" s="98" t="s">
        <v>58</v>
      </c>
      <c r="B36" s="99"/>
      <c r="C36" s="99"/>
      <c r="D36" s="100"/>
      <c r="E36" s="27" t="s">
        <v>51</v>
      </c>
      <c r="F36" s="28">
        <f>SUM(G36:J36)</f>
        <v>75</v>
      </c>
      <c r="G36" s="28">
        <v>75</v>
      </c>
      <c r="H36" s="28">
        <v>0</v>
      </c>
      <c r="I36" s="28">
        <v>0</v>
      </c>
      <c r="J36" s="28">
        <v>0</v>
      </c>
    </row>
    <row r="37" spans="1:10" x14ac:dyDescent="0.25">
      <c r="A37" s="78" t="s">
        <v>25</v>
      </c>
      <c r="B37" s="78"/>
      <c r="C37" s="78"/>
      <c r="D37" s="78"/>
      <c r="E37" s="24"/>
      <c r="F37" s="15">
        <f>SUM(G37:J37)</f>
        <v>6432</v>
      </c>
      <c r="G37" s="15">
        <f>SUM(G38:G41)</f>
        <v>3643</v>
      </c>
      <c r="H37" s="15">
        <f>SUM(H38:H41)</f>
        <v>2789</v>
      </c>
      <c r="I37" s="15">
        <f>SUM(I38:I41)</f>
        <v>0</v>
      </c>
      <c r="J37" s="15">
        <f>SUM(J38:J41)</f>
        <v>0</v>
      </c>
    </row>
    <row r="38" spans="1:10" ht="29.25" customHeight="1" x14ac:dyDescent="0.25">
      <c r="A38" s="89" t="s">
        <v>26</v>
      </c>
      <c r="B38" s="90"/>
      <c r="C38" s="90"/>
      <c r="D38" s="91"/>
      <c r="E38" s="31" t="s">
        <v>51</v>
      </c>
      <c r="F38" s="29">
        <f t="shared" si="2"/>
        <v>5762</v>
      </c>
      <c r="G38" s="29">
        <v>2973</v>
      </c>
      <c r="H38" s="29">
        <v>2789</v>
      </c>
      <c r="I38" s="29">
        <v>0</v>
      </c>
      <c r="J38" s="29">
        <v>0</v>
      </c>
    </row>
    <row r="39" spans="1:10" ht="36" customHeight="1" x14ac:dyDescent="0.25">
      <c r="A39" s="89" t="s">
        <v>27</v>
      </c>
      <c r="B39" s="90"/>
      <c r="C39" s="90"/>
      <c r="D39" s="91"/>
      <c r="E39" s="31" t="s">
        <v>51</v>
      </c>
      <c r="F39" s="29">
        <f t="shared" si="2"/>
        <v>80</v>
      </c>
      <c r="G39" s="29">
        <v>80</v>
      </c>
      <c r="H39" s="29">
        <v>0</v>
      </c>
      <c r="I39" s="29">
        <v>0</v>
      </c>
      <c r="J39" s="29">
        <v>0</v>
      </c>
    </row>
    <row r="40" spans="1:10" ht="23.25" customHeight="1" x14ac:dyDescent="0.25">
      <c r="A40" s="89" t="s">
        <v>28</v>
      </c>
      <c r="B40" s="90"/>
      <c r="C40" s="90"/>
      <c r="D40" s="91"/>
      <c r="E40" s="31" t="s">
        <v>51</v>
      </c>
      <c r="F40" s="18">
        <f t="shared" si="2"/>
        <v>550</v>
      </c>
      <c r="G40" s="18">
        <v>550</v>
      </c>
      <c r="H40" s="18">
        <v>0</v>
      </c>
      <c r="I40" s="18">
        <v>0</v>
      </c>
      <c r="J40" s="18">
        <v>0</v>
      </c>
    </row>
    <row r="41" spans="1:10" ht="22.5" customHeight="1" x14ac:dyDescent="0.25">
      <c r="A41" s="89" t="s">
        <v>29</v>
      </c>
      <c r="B41" s="90"/>
      <c r="C41" s="90"/>
      <c r="D41" s="91"/>
      <c r="E41" s="31" t="s">
        <v>50</v>
      </c>
      <c r="F41" s="18">
        <f t="shared" si="2"/>
        <v>40</v>
      </c>
      <c r="G41" s="18">
        <v>40</v>
      </c>
      <c r="H41" s="18">
        <v>0</v>
      </c>
      <c r="I41" s="18">
        <v>0</v>
      </c>
      <c r="J41" s="18">
        <v>0</v>
      </c>
    </row>
    <row r="42" spans="1:10" x14ac:dyDescent="0.25">
      <c r="A42" s="78" t="s">
        <v>30</v>
      </c>
      <c r="B42" s="78"/>
      <c r="C42" s="78"/>
      <c r="D42" s="78"/>
      <c r="E42" s="24"/>
      <c r="F42" s="25">
        <f>SUM(G42:J42)</f>
        <v>22158</v>
      </c>
      <c r="G42" s="25">
        <f>G43+G44</f>
        <v>658</v>
      </c>
      <c r="H42" s="25">
        <f t="shared" ref="H42:J42" si="5">H43+H44</f>
        <v>0</v>
      </c>
      <c r="I42" s="25">
        <f t="shared" si="5"/>
        <v>10750</v>
      </c>
      <c r="J42" s="25">
        <f t="shared" si="5"/>
        <v>10750</v>
      </c>
    </row>
    <row r="43" spans="1:10" ht="34.5" customHeight="1" x14ac:dyDescent="0.25">
      <c r="A43" s="92" t="s">
        <v>59</v>
      </c>
      <c r="B43" s="86"/>
      <c r="C43" s="86"/>
      <c r="D43" s="87"/>
      <c r="E43" s="32" t="s">
        <v>48</v>
      </c>
      <c r="F43" s="18">
        <f t="shared" si="2"/>
        <v>100</v>
      </c>
      <c r="G43" s="18">
        <v>100</v>
      </c>
      <c r="H43" s="18">
        <v>0</v>
      </c>
      <c r="I43" s="18">
        <v>0</v>
      </c>
      <c r="J43" s="18">
        <v>0</v>
      </c>
    </row>
    <row r="44" spans="1:10" ht="34.5" customHeight="1" x14ac:dyDescent="0.25">
      <c r="A44" s="92" t="s">
        <v>31</v>
      </c>
      <c r="B44" s="86"/>
      <c r="C44" s="86"/>
      <c r="D44" s="87"/>
      <c r="E44" s="32" t="s">
        <v>51</v>
      </c>
      <c r="F44" s="18">
        <f t="shared" ref="F44" si="6">SUM(G44:J44)</f>
        <v>22058</v>
      </c>
      <c r="G44" s="18">
        <v>558</v>
      </c>
      <c r="H44" s="18">
        <v>0</v>
      </c>
      <c r="I44" s="18">
        <v>10750</v>
      </c>
      <c r="J44" s="18">
        <v>10750</v>
      </c>
    </row>
    <row r="45" spans="1:10" x14ac:dyDescent="0.25">
      <c r="A45" s="78" t="s">
        <v>32</v>
      </c>
      <c r="B45" s="78"/>
      <c r="C45" s="78"/>
      <c r="D45" s="78"/>
      <c r="E45" s="24"/>
      <c r="F45" s="33">
        <f>SUM(G45:J45)</f>
        <v>8670</v>
      </c>
      <c r="G45" s="33">
        <f>SUM(G46:G53)</f>
        <v>6323</v>
      </c>
      <c r="H45" s="33">
        <f>SUM(H46:H53)</f>
        <v>782</v>
      </c>
      <c r="I45" s="33">
        <f>SUM(I46:I53)</f>
        <v>782</v>
      </c>
      <c r="J45" s="33">
        <f>SUM(J46:J53)</f>
        <v>783</v>
      </c>
    </row>
    <row r="46" spans="1:10" ht="25.5" customHeight="1" x14ac:dyDescent="0.25">
      <c r="A46" s="89" t="s">
        <v>60</v>
      </c>
      <c r="B46" s="90"/>
      <c r="C46" s="90"/>
      <c r="D46" s="91"/>
      <c r="E46" s="31" t="s">
        <v>51</v>
      </c>
      <c r="F46" s="18">
        <f t="shared" si="2"/>
        <v>2774</v>
      </c>
      <c r="G46" s="18">
        <v>427</v>
      </c>
      <c r="H46" s="18">
        <v>782</v>
      </c>
      <c r="I46" s="18">
        <v>782</v>
      </c>
      <c r="J46" s="18">
        <v>783</v>
      </c>
    </row>
    <row r="47" spans="1:10" ht="30" customHeight="1" x14ac:dyDescent="0.25">
      <c r="A47" s="71" t="s">
        <v>37</v>
      </c>
      <c r="B47" s="72"/>
      <c r="C47" s="72"/>
      <c r="D47" s="73"/>
      <c r="E47" s="31" t="s">
        <v>51</v>
      </c>
      <c r="F47" s="18">
        <f t="shared" si="2"/>
        <v>4280</v>
      </c>
      <c r="G47" s="29">
        <v>4280</v>
      </c>
      <c r="H47" s="29">
        <v>0</v>
      </c>
      <c r="I47" s="29">
        <v>0</v>
      </c>
      <c r="J47" s="34">
        <v>0</v>
      </c>
    </row>
    <row r="48" spans="1:10" x14ac:dyDescent="0.25">
      <c r="A48" s="71" t="s">
        <v>33</v>
      </c>
      <c r="B48" s="72"/>
      <c r="C48" s="72"/>
      <c r="D48" s="73"/>
      <c r="E48" s="31" t="s">
        <v>51</v>
      </c>
      <c r="F48" s="18">
        <f t="shared" si="2"/>
        <v>427</v>
      </c>
      <c r="G48" s="29">
        <v>427</v>
      </c>
      <c r="H48" s="29">
        <v>0</v>
      </c>
      <c r="I48" s="29">
        <v>0</v>
      </c>
      <c r="J48" s="34">
        <v>0</v>
      </c>
    </row>
    <row r="49" spans="1:10" x14ac:dyDescent="0.25">
      <c r="A49" s="71" t="s">
        <v>34</v>
      </c>
      <c r="B49" s="72"/>
      <c r="C49" s="72"/>
      <c r="D49" s="73"/>
      <c r="E49" s="31" t="s">
        <v>51</v>
      </c>
      <c r="F49" s="18">
        <f t="shared" si="2"/>
        <v>157</v>
      </c>
      <c r="G49" s="29">
        <v>157</v>
      </c>
      <c r="H49" s="29">
        <v>0</v>
      </c>
      <c r="I49" s="29">
        <v>0</v>
      </c>
      <c r="J49" s="34">
        <v>0</v>
      </c>
    </row>
    <row r="50" spans="1:10" x14ac:dyDescent="0.25">
      <c r="A50" s="71" t="s">
        <v>35</v>
      </c>
      <c r="B50" s="72"/>
      <c r="C50" s="72"/>
      <c r="D50" s="73"/>
      <c r="E50" s="31" t="s">
        <v>51</v>
      </c>
      <c r="F50" s="18">
        <f t="shared" si="2"/>
        <v>50</v>
      </c>
      <c r="G50" s="29">
        <v>50</v>
      </c>
      <c r="H50" s="29">
        <v>0</v>
      </c>
      <c r="I50" s="29">
        <v>0</v>
      </c>
      <c r="J50" s="34">
        <v>0</v>
      </c>
    </row>
    <row r="51" spans="1:10" x14ac:dyDescent="0.25">
      <c r="A51" s="71" t="s">
        <v>36</v>
      </c>
      <c r="B51" s="72"/>
      <c r="C51" s="72"/>
      <c r="D51" s="73"/>
      <c r="E51" s="31" t="s">
        <v>51</v>
      </c>
      <c r="F51" s="18">
        <f t="shared" si="2"/>
        <v>50</v>
      </c>
      <c r="G51" s="29">
        <v>50</v>
      </c>
      <c r="H51" s="29">
        <v>0</v>
      </c>
      <c r="I51" s="29">
        <v>0</v>
      </c>
      <c r="J51" s="34">
        <v>0</v>
      </c>
    </row>
    <row r="52" spans="1:10" x14ac:dyDescent="0.25">
      <c r="A52" s="71" t="s">
        <v>63</v>
      </c>
      <c r="B52" s="72"/>
      <c r="C52" s="72"/>
      <c r="D52" s="73"/>
      <c r="E52" s="31" t="s">
        <v>51</v>
      </c>
      <c r="F52" s="18">
        <f t="shared" ref="F52" si="7">SUM(G52:J52)</f>
        <v>250</v>
      </c>
      <c r="G52" s="29">
        <v>250</v>
      </c>
      <c r="H52" s="29">
        <v>0</v>
      </c>
      <c r="I52" s="29">
        <v>0</v>
      </c>
      <c r="J52" s="34">
        <v>0</v>
      </c>
    </row>
    <row r="53" spans="1:10" ht="19.5" customHeight="1" x14ac:dyDescent="0.25">
      <c r="A53" s="71" t="s">
        <v>64</v>
      </c>
      <c r="B53" s="72"/>
      <c r="C53" s="72"/>
      <c r="D53" s="73"/>
      <c r="E53" s="31" t="s">
        <v>51</v>
      </c>
      <c r="F53" s="18">
        <f t="shared" si="2"/>
        <v>682</v>
      </c>
      <c r="G53" s="29">
        <v>682</v>
      </c>
      <c r="H53" s="29">
        <v>0</v>
      </c>
      <c r="I53" s="29">
        <v>0</v>
      </c>
      <c r="J53" s="34">
        <v>0</v>
      </c>
    </row>
    <row r="54" spans="1:10" x14ac:dyDescent="0.25">
      <c r="A54" s="78" t="s">
        <v>38</v>
      </c>
      <c r="B54" s="78"/>
      <c r="C54" s="78"/>
      <c r="D54" s="78"/>
      <c r="E54" s="24"/>
      <c r="F54" s="25">
        <f>F55</f>
        <v>0</v>
      </c>
      <c r="G54" s="25">
        <f>G55</f>
        <v>0</v>
      </c>
      <c r="H54" s="25">
        <f>H55</f>
        <v>0</v>
      </c>
      <c r="I54" s="25">
        <f>I55</f>
        <v>0</v>
      </c>
      <c r="J54" s="25">
        <f>J55</f>
        <v>0</v>
      </c>
    </row>
    <row r="55" spans="1:10" ht="13.5" customHeight="1" x14ac:dyDescent="0.25">
      <c r="A55" s="92"/>
      <c r="B55" s="86"/>
      <c r="C55" s="86"/>
      <c r="D55" s="87"/>
      <c r="E55" s="32" t="s">
        <v>48</v>
      </c>
      <c r="F55" s="35">
        <f>SUM(G55:J55)</f>
        <v>0</v>
      </c>
      <c r="G55" s="19">
        <v>0</v>
      </c>
      <c r="H55" s="19">
        <v>0</v>
      </c>
      <c r="I55" s="19">
        <v>0</v>
      </c>
      <c r="J55" s="19">
        <v>0</v>
      </c>
    </row>
    <row r="56" spans="1:10" x14ac:dyDescent="0.25">
      <c r="A56" s="77" t="s">
        <v>39</v>
      </c>
      <c r="B56" s="77"/>
      <c r="C56" s="77"/>
      <c r="D56" s="77"/>
      <c r="E56" s="2"/>
      <c r="F56" s="37">
        <f>F6-F22</f>
        <v>-8862</v>
      </c>
      <c r="G56" s="16">
        <f>G6-G22</f>
        <v>-8862</v>
      </c>
      <c r="H56" s="16">
        <f t="shared" ref="H56:J56" si="8">H6-H22</f>
        <v>0</v>
      </c>
      <c r="I56" s="16">
        <f t="shared" si="8"/>
        <v>0</v>
      </c>
      <c r="J56" s="16">
        <f t="shared" si="8"/>
        <v>0</v>
      </c>
    </row>
    <row r="58" spans="1:10" x14ac:dyDescent="0.25">
      <c r="A58" s="39" t="s">
        <v>66</v>
      </c>
    </row>
    <row r="59" spans="1:10" x14ac:dyDescent="0.25">
      <c r="A59" s="39" t="s">
        <v>67</v>
      </c>
      <c r="E59" s="39" t="s">
        <v>68</v>
      </c>
    </row>
    <row r="60" spans="1:10" x14ac:dyDescent="0.25">
      <c r="A60" s="39" t="s">
        <v>69</v>
      </c>
      <c r="E60" s="39" t="s">
        <v>70</v>
      </c>
    </row>
    <row r="61" spans="1:10" x14ac:dyDescent="0.25">
      <c r="A61" s="36"/>
      <c r="B61" s="36"/>
      <c r="C61" s="36"/>
      <c r="D61" s="36"/>
    </row>
  </sheetData>
  <mergeCells count="54">
    <mergeCell ref="A53:D53"/>
    <mergeCell ref="A54:D54"/>
    <mergeCell ref="A55:D55"/>
    <mergeCell ref="A56:D56"/>
    <mergeCell ref="B2:J2"/>
    <mergeCell ref="D3:H3"/>
    <mergeCell ref="A28:D28"/>
    <mergeCell ref="A30:D30"/>
    <mergeCell ref="A31:D31"/>
    <mergeCell ref="A29:D29"/>
    <mergeCell ref="A17:D17"/>
    <mergeCell ref="A18:D18"/>
    <mergeCell ref="A19:D19"/>
    <mergeCell ref="A20:D20"/>
    <mergeCell ref="A21:D21"/>
    <mergeCell ref="A22:D22"/>
    <mergeCell ref="A11:D11"/>
    <mergeCell ref="A12:D12"/>
    <mergeCell ref="A13:D13"/>
    <mergeCell ref="A25:D25"/>
    <mergeCell ref="A47:D47"/>
    <mergeCell ref="A38:D38"/>
    <mergeCell ref="A39:D39"/>
    <mergeCell ref="A40:D40"/>
    <mergeCell ref="A34:D34"/>
    <mergeCell ref="A35:D35"/>
    <mergeCell ref="A36:D36"/>
    <mergeCell ref="A37:D37"/>
    <mergeCell ref="A48:D48"/>
    <mergeCell ref="A49:D49"/>
    <mergeCell ref="A50:D50"/>
    <mergeCell ref="A51:D51"/>
    <mergeCell ref="A41:D41"/>
    <mergeCell ref="A42:D42"/>
    <mergeCell ref="A43:D43"/>
    <mergeCell ref="A45:D45"/>
    <mergeCell ref="A46:D46"/>
    <mergeCell ref="A44:D44"/>
    <mergeCell ref="A52:D52"/>
    <mergeCell ref="A14:D14"/>
    <mergeCell ref="A15:D15"/>
    <mergeCell ref="A16:D16"/>
    <mergeCell ref="A5:D5"/>
    <mergeCell ref="A6:D6"/>
    <mergeCell ref="A7:D7"/>
    <mergeCell ref="A8:D8"/>
    <mergeCell ref="A9:D9"/>
    <mergeCell ref="A10:D10"/>
    <mergeCell ref="A32:D32"/>
    <mergeCell ref="A33:D33"/>
    <mergeCell ref="A23:D23"/>
    <mergeCell ref="A24:D24"/>
    <mergeCell ref="A26:D26"/>
    <mergeCell ref="A27:D27"/>
  </mergeCells>
  <pageMargins left="0.7" right="0.7" top="0.75" bottom="0.75" header="0.3" footer="0.3"/>
  <pageSetup scale="98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zoomScaleNormal="100" zoomScaleSheetLayoutView="100" workbookViewId="0">
      <selection activeCell="F6" sqref="F6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92</v>
      </c>
      <c r="G1" s="7"/>
      <c r="H1" s="8"/>
      <c r="I1" s="8"/>
      <c r="J1" s="6"/>
    </row>
    <row r="2" spans="1:10" x14ac:dyDescent="0.25">
      <c r="B2" s="101" t="s">
        <v>90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42" t="s">
        <v>41</v>
      </c>
      <c r="F5" s="42" t="s">
        <v>42</v>
      </c>
      <c r="G5" s="42" t="s">
        <v>43</v>
      </c>
      <c r="H5" s="42" t="s">
        <v>44</v>
      </c>
      <c r="I5" s="42" t="s">
        <v>45</v>
      </c>
      <c r="J5" s="42" t="s">
        <v>46</v>
      </c>
    </row>
    <row r="6" spans="1:10" x14ac:dyDescent="0.25">
      <c r="A6" s="77" t="s">
        <v>1</v>
      </c>
      <c r="B6" s="77"/>
      <c r="C6" s="77"/>
      <c r="D6" s="77"/>
      <c r="E6" s="43"/>
      <c r="F6" s="9">
        <f>F7+F8+F13+F21</f>
        <v>32741.5</v>
      </c>
      <c r="G6" s="9">
        <f>G7+G8+G13+G21</f>
        <v>3476.5</v>
      </c>
      <c r="H6" s="9">
        <f>H7+H8+H13+H21</f>
        <v>4272</v>
      </c>
      <c r="I6" s="9">
        <f>I7+I8+I13+I21</f>
        <v>12498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44" t="s">
        <v>47</v>
      </c>
      <c r="F7" s="10">
        <f>SUM(G7:J7)</f>
        <v>567.5</v>
      </c>
      <c r="G7" s="10">
        <v>175.5</v>
      </c>
      <c r="H7" s="10">
        <v>130</v>
      </c>
      <c r="I7" s="10">
        <v>131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44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41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41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41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41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44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40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41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41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41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40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41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41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44"/>
      <c r="F21" s="9">
        <f>SUM(G21:J21)</f>
        <v>32174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12367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44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44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44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44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44" t="s">
        <v>81</v>
      </c>
      <c r="F26" s="11">
        <f t="shared" si="1"/>
        <v>495</v>
      </c>
      <c r="G26" s="45">
        <v>495</v>
      </c>
      <c r="H26" s="45">
        <v>0</v>
      </c>
      <c r="I26" s="45">
        <v>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43"/>
      <c r="F27" s="14">
        <f>F28+F35+F40+F43+F48+F53+F56+F65</f>
        <v>41603.5</v>
      </c>
      <c r="G27" s="15">
        <f>G28+G35+G40+G43+G48+G53+G56+G65</f>
        <v>12338.5</v>
      </c>
      <c r="H27" s="15">
        <f>H28+H35+H40+H43+H48+H53+H56+H65</f>
        <v>4272</v>
      </c>
      <c r="I27" s="15">
        <f>I28+I35+I40+I43+I48+I53+I56+I65</f>
        <v>12498</v>
      </c>
      <c r="J27" s="15">
        <f>J28+J35+J40+J43+J48+J53+J56+J65</f>
        <v>12495</v>
      </c>
    </row>
    <row r="28" spans="1:10" x14ac:dyDescent="0.25">
      <c r="A28" s="78" t="s">
        <v>17</v>
      </c>
      <c r="B28" s="78"/>
      <c r="C28" s="78"/>
      <c r="D28" s="78"/>
      <c r="E28" s="44"/>
      <c r="F28" s="16">
        <f>SUM(G28:J28)</f>
        <v>1531</v>
      </c>
      <c r="G28" s="16">
        <f>SUM(G29:G34)</f>
        <v>213</v>
      </c>
      <c r="H28" s="16">
        <f>SUM(H29:H34)</f>
        <v>262</v>
      </c>
      <c r="I28" s="16">
        <f>SUM(I29:I34)</f>
        <v>528</v>
      </c>
      <c r="J28" s="16">
        <f>SUM(J29:J34)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40</v>
      </c>
      <c r="G29" s="19">
        <v>40</v>
      </c>
      <c r="H29" s="19">
        <v>0</v>
      </c>
      <c r="I29" s="19">
        <v>0</v>
      </c>
      <c r="J29" s="19">
        <v>0</v>
      </c>
    </row>
    <row r="30" spans="1:10" ht="30" customHeight="1" x14ac:dyDescent="0.25">
      <c r="A30" s="93" t="s">
        <v>61</v>
      </c>
      <c r="B30" s="94"/>
      <c r="C30" s="94"/>
      <c r="D30" s="95"/>
      <c r="E30" s="38" t="s">
        <v>49</v>
      </c>
      <c r="F30" s="18">
        <f>SUM(G30:J30)</f>
        <v>30</v>
      </c>
      <c r="G30" s="18">
        <v>30</v>
      </c>
      <c r="H30" s="18">
        <v>0</v>
      </c>
      <c r="I30" s="18">
        <v>0</v>
      </c>
      <c r="J30" s="18">
        <v>0</v>
      </c>
    </row>
    <row r="31" spans="1:10" ht="21" customHeight="1" x14ac:dyDescent="0.25">
      <c r="A31" s="122" t="s">
        <v>82</v>
      </c>
      <c r="B31" s="105"/>
      <c r="C31" s="105"/>
      <c r="D31" s="106"/>
      <c r="E31" s="38" t="s">
        <v>83</v>
      </c>
      <c r="F31" s="18">
        <f t="shared" ref="F31:F33" si="2">SUM(G31:J31)</f>
        <v>1108</v>
      </c>
      <c r="G31" s="18">
        <v>0</v>
      </c>
      <c r="H31" s="18">
        <v>220</v>
      </c>
      <c r="I31" s="18">
        <v>444</v>
      </c>
      <c r="J31" s="18">
        <v>444</v>
      </c>
    </row>
    <row r="32" spans="1:10" ht="19.5" customHeight="1" x14ac:dyDescent="0.25">
      <c r="A32" s="109"/>
      <c r="B32" s="110"/>
      <c r="C32" s="110"/>
      <c r="D32" s="111"/>
      <c r="E32" s="38" t="s">
        <v>84</v>
      </c>
      <c r="F32" s="18">
        <f t="shared" si="2"/>
        <v>210</v>
      </c>
      <c r="G32" s="18">
        <v>0</v>
      </c>
      <c r="H32" s="18">
        <v>42</v>
      </c>
      <c r="I32" s="18">
        <v>84</v>
      </c>
      <c r="J32" s="18">
        <v>84</v>
      </c>
    </row>
    <row r="33" spans="1:10" ht="23.25" customHeight="1" x14ac:dyDescent="0.25">
      <c r="A33" s="112"/>
      <c r="B33" s="113"/>
      <c r="C33" s="113"/>
      <c r="D33" s="114"/>
      <c r="E33" s="38" t="s">
        <v>50</v>
      </c>
      <c r="F33" s="18">
        <f t="shared" si="2"/>
        <v>58</v>
      </c>
      <c r="G33" s="18">
        <v>58</v>
      </c>
      <c r="H33" s="18">
        <v>0</v>
      </c>
      <c r="I33" s="18">
        <v>0</v>
      </c>
      <c r="J33" s="18">
        <v>0</v>
      </c>
    </row>
    <row r="34" spans="1:10" ht="27" customHeight="1" x14ac:dyDescent="0.25">
      <c r="A34" s="85" t="s">
        <v>19</v>
      </c>
      <c r="B34" s="86"/>
      <c r="C34" s="86"/>
      <c r="D34" s="87"/>
      <c r="E34" s="20" t="s">
        <v>50</v>
      </c>
      <c r="F34" s="18">
        <f>SUM(G34:J34)</f>
        <v>85</v>
      </c>
      <c r="G34" s="18">
        <v>85</v>
      </c>
      <c r="H34" s="18">
        <v>0</v>
      </c>
      <c r="I34" s="18">
        <v>0</v>
      </c>
      <c r="J34" s="18">
        <v>0</v>
      </c>
    </row>
    <row r="35" spans="1:10" x14ac:dyDescent="0.25">
      <c r="A35" s="88" t="s">
        <v>20</v>
      </c>
      <c r="B35" s="88"/>
      <c r="C35" s="88"/>
      <c r="D35" s="88"/>
      <c r="E35" s="21"/>
      <c r="F35" s="16">
        <f>SUM(F36:F39)</f>
        <v>1275.5</v>
      </c>
      <c r="G35" s="16">
        <f t="shared" ref="G35:J35" si="3">SUM(G36:G39)</f>
        <v>125</v>
      </c>
      <c r="H35" s="16">
        <f t="shared" si="3"/>
        <v>309</v>
      </c>
      <c r="I35" s="16">
        <f t="shared" si="3"/>
        <v>407.5</v>
      </c>
      <c r="J35" s="16">
        <f t="shared" si="3"/>
        <v>434</v>
      </c>
    </row>
    <row r="36" spans="1:10" ht="52.5" customHeight="1" x14ac:dyDescent="0.25">
      <c r="A36" s="98" t="s">
        <v>21</v>
      </c>
      <c r="B36" s="99"/>
      <c r="C36" s="99"/>
      <c r="D36" s="100"/>
      <c r="E36" s="22" t="s">
        <v>51</v>
      </c>
      <c r="F36" s="23">
        <f>SUM(G36:J36)</f>
        <v>281.5</v>
      </c>
      <c r="G36" s="23">
        <v>50</v>
      </c>
      <c r="H36" s="23">
        <v>0</v>
      </c>
      <c r="I36" s="23">
        <v>100.5</v>
      </c>
      <c r="J36" s="23">
        <v>131</v>
      </c>
    </row>
    <row r="37" spans="1:10" ht="17.25" customHeight="1" x14ac:dyDescent="0.25">
      <c r="A37" s="108" t="s">
        <v>85</v>
      </c>
      <c r="B37" s="105"/>
      <c r="C37" s="105"/>
      <c r="D37" s="106"/>
      <c r="E37" s="22" t="s">
        <v>86</v>
      </c>
      <c r="F37" s="23">
        <f>SUM(G37:J37)</f>
        <v>787</v>
      </c>
      <c r="G37" s="23">
        <v>14</v>
      </c>
      <c r="H37" s="23">
        <v>260</v>
      </c>
      <c r="I37" s="23">
        <v>258</v>
      </c>
      <c r="J37" s="23">
        <v>255</v>
      </c>
    </row>
    <row r="38" spans="1:10" ht="9.75" customHeight="1" x14ac:dyDescent="0.25">
      <c r="A38" s="109"/>
      <c r="B38" s="110"/>
      <c r="C38" s="110"/>
      <c r="D38" s="111"/>
      <c r="E38" s="22" t="s">
        <v>87</v>
      </c>
      <c r="F38" s="23">
        <f>SUM(G38:J38)</f>
        <v>149</v>
      </c>
      <c r="G38" s="23">
        <v>3</v>
      </c>
      <c r="H38" s="23">
        <v>49</v>
      </c>
      <c r="I38" s="23">
        <v>49</v>
      </c>
      <c r="J38" s="23">
        <v>48</v>
      </c>
    </row>
    <row r="39" spans="1:10" ht="13.5" customHeight="1" x14ac:dyDescent="0.25">
      <c r="A39" s="112"/>
      <c r="B39" s="113"/>
      <c r="C39" s="113"/>
      <c r="D39" s="114"/>
      <c r="E39" s="22" t="s">
        <v>50</v>
      </c>
      <c r="F39" s="23">
        <f>SUM(G39:J39)</f>
        <v>58</v>
      </c>
      <c r="G39" s="23">
        <v>58</v>
      </c>
      <c r="H39" s="23">
        <v>0</v>
      </c>
      <c r="I39" s="23">
        <v>0</v>
      </c>
      <c r="J39" s="23">
        <v>0</v>
      </c>
    </row>
    <row r="40" spans="1:10" ht="14.25" customHeight="1" x14ac:dyDescent="0.25">
      <c r="A40" s="88" t="s">
        <v>22</v>
      </c>
      <c r="B40" s="88"/>
      <c r="C40" s="88"/>
      <c r="D40" s="88"/>
      <c r="E40" s="21"/>
      <c r="F40" s="16">
        <f>F41+F42</f>
        <v>1092</v>
      </c>
      <c r="G40" s="16">
        <f>G41+G42</f>
        <v>1092</v>
      </c>
      <c r="H40" s="16">
        <f t="shared" ref="H40:J40" si="4">H41+H42</f>
        <v>0</v>
      </c>
      <c r="I40" s="16">
        <f t="shared" si="4"/>
        <v>0</v>
      </c>
      <c r="J40" s="16">
        <f t="shared" si="4"/>
        <v>0</v>
      </c>
    </row>
    <row r="41" spans="1:10" ht="27" customHeight="1" x14ac:dyDescent="0.25">
      <c r="A41" s="104" t="s">
        <v>62</v>
      </c>
      <c r="B41" s="105"/>
      <c r="C41" s="105"/>
      <c r="D41" s="106"/>
      <c r="E41" s="22" t="s">
        <v>52</v>
      </c>
      <c r="F41" s="23">
        <f t="shared" ref="F41:F64" si="5">SUM(G41:J41)</f>
        <v>1017</v>
      </c>
      <c r="G41" s="23">
        <v>1017</v>
      </c>
      <c r="H41" s="23">
        <v>0</v>
      </c>
      <c r="I41" s="23">
        <v>0</v>
      </c>
      <c r="J41" s="23">
        <v>0</v>
      </c>
    </row>
    <row r="42" spans="1:10" x14ac:dyDescent="0.25">
      <c r="A42" s="107" t="s">
        <v>55</v>
      </c>
      <c r="B42" s="107"/>
      <c r="C42" s="107"/>
      <c r="D42" s="107"/>
      <c r="E42" s="22" t="s">
        <v>51</v>
      </c>
      <c r="F42" s="23">
        <f t="shared" si="5"/>
        <v>75</v>
      </c>
      <c r="G42" s="23">
        <v>75</v>
      </c>
      <c r="H42" s="23">
        <v>0</v>
      </c>
      <c r="I42" s="23">
        <v>0</v>
      </c>
      <c r="J42" s="23">
        <v>0</v>
      </c>
    </row>
    <row r="43" spans="1:10" x14ac:dyDescent="0.25">
      <c r="A43" s="78" t="s">
        <v>23</v>
      </c>
      <c r="B43" s="78"/>
      <c r="C43" s="78"/>
      <c r="D43" s="78"/>
      <c r="E43" s="24"/>
      <c r="F43" s="25">
        <f>SUM(G43:J43)</f>
        <v>225</v>
      </c>
      <c r="G43" s="16">
        <f>G44+G46</f>
        <v>225</v>
      </c>
      <c r="H43" s="16">
        <f>H44+H46</f>
        <v>0</v>
      </c>
      <c r="I43" s="16">
        <f>I44+I46</f>
        <v>0</v>
      </c>
      <c r="J43" s="16">
        <f>J44+J46</f>
        <v>0</v>
      </c>
    </row>
    <row r="44" spans="1:10" ht="27" customHeight="1" x14ac:dyDescent="0.25">
      <c r="A44" s="79" t="s">
        <v>24</v>
      </c>
      <c r="B44" s="80"/>
      <c r="C44" s="80"/>
      <c r="D44" s="81"/>
      <c r="E44" s="26"/>
      <c r="F44" s="25">
        <f>F45</f>
        <v>150</v>
      </c>
      <c r="G44" s="25">
        <f t="shared" ref="G44:J44" si="6">G45</f>
        <v>150</v>
      </c>
      <c r="H44" s="25">
        <f t="shared" si="6"/>
        <v>0</v>
      </c>
      <c r="I44" s="25">
        <f t="shared" si="6"/>
        <v>0</v>
      </c>
      <c r="J44" s="25">
        <f t="shared" si="6"/>
        <v>0</v>
      </c>
    </row>
    <row r="45" spans="1:10" ht="27.75" customHeight="1" x14ac:dyDescent="0.25">
      <c r="A45" s="85" t="s">
        <v>56</v>
      </c>
      <c r="B45" s="96"/>
      <c r="C45" s="96"/>
      <c r="D45" s="97"/>
      <c r="E45" s="27" t="s">
        <v>51</v>
      </c>
      <c r="F45" s="29">
        <f t="shared" si="5"/>
        <v>150</v>
      </c>
      <c r="G45" s="29">
        <v>150</v>
      </c>
      <c r="H45" s="29">
        <v>0</v>
      </c>
      <c r="I45" s="29">
        <v>0</v>
      </c>
      <c r="J45" s="29">
        <v>0</v>
      </c>
    </row>
    <row r="46" spans="1:10" x14ac:dyDescent="0.25">
      <c r="A46" s="79" t="s">
        <v>57</v>
      </c>
      <c r="B46" s="80"/>
      <c r="C46" s="80"/>
      <c r="D46" s="81"/>
      <c r="E46" s="26"/>
      <c r="F46" s="30">
        <f>F47</f>
        <v>75</v>
      </c>
      <c r="G46" s="30">
        <f t="shared" ref="G46:J46" si="7">G47</f>
        <v>75</v>
      </c>
      <c r="H46" s="30">
        <f t="shared" si="7"/>
        <v>0</v>
      </c>
      <c r="I46" s="30">
        <f t="shared" si="7"/>
        <v>0</v>
      </c>
      <c r="J46" s="30">
        <f t="shared" si="7"/>
        <v>0</v>
      </c>
    </row>
    <row r="47" spans="1:10" x14ac:dyDescent="0.25">
      <c r="A47" s="98" t="s">
        <v>58</v>
      </c>
      <c r="B47" s="99"/>
      <c r="C47" s="99"/>
      <c r="D47" s="100"/>
      <c r="E47" s="27" t="s">
        <v>51</v>
      </c>
      <c r="F47" s="28">
        <f>SUM(G47:J47)</f>
        <v>75</v>
      </c>
      <c r="G47" s="28">
        <v>75</v>
      </c>
      <c r="H47" s="28">
        <v>0</v>
      </c>
      <c r="I47" s="28">
        <v>0</v>
      </c>
      <c r="J47" s="28">
        <v>0</v>
      </c>
    </row>
    <row r="48" spans="1:10" ht="19.5" customHeight="1" x14ac:dyDescent="0.25">
      <c r="A48" s="78" t="s">
        <v>25</v>
      </c>
      <c r="B48" s="78"/>
      <c r="C48" s="78"/>
      <c r="D48" s="78"/>
      <c r="E48" s="24"/>
      <c r="F48" s="15">
        <f>SUM(G48:J48)</f>
        <v>6432</v>
      </c>
      <c r="G48" s="15">
        <f>SUM(G49:G52)</f>
        <v>3643</v>
      </c>
      <c r="H48" s="15">
        <f>SUM(H49:H52)</f>
        <v>2789</v>
      </c>
      <c r="I48" s="15">
        <f>SUM(I49:I52)</f>
        <v>0</v>
      </c>
      <c r="J48" s="15">
        <f>SUM(J49:J52)</f>
        <v>0</v>
      </c>
    </row>
    <row r="49" spans="1:10" ht="36" customHeight="1" x14ac:dyDescent="0.25">
      <c r="A49" s="89" t="s">
        <v>26</v>
      </c>
      <c r="B49" s="90"/>
      <c r="C49" s="90"/>
      <c r="D49" s="91"/>
      <c r="E49" s="31" t="s">
        <v>51</v>
      </c>
      <c r="F49" s="29">
        <f t="shared" si="5"/>
        <v>5762</v>
      </c>
      <c r="G49" s="29">
        <v>2973</v>
      </c>
      <c r="H49" s="29">
        <v>2789</v>
      </c>
      <c r="I49" s="29">
        <v>0</v>
      </c>
      <c r="J49" s="29">
        <v>0</v>
      </c>
    </row>
    <row r="50" spans="1:10" ht="38.25" customHeight="1" x14ac:dyDescent="0.25">
      <c r="A50" s="89" t="s">
        <v>27</v>
      </c>
      <c r="B50" s="90"/>
      <c r="C50" s="90"/>
      <c r="D50" s="91"/>
      <c r="E50" s="31" t="s">
        <v>51</v>
      </c>
      <c r="F50" s="29">
        <f t="shared" si="5"/>
        <v>80</v>
      </c>
      <c r="G50" s="29">
        <v>80</v>
      </c>
      <c r="H50" s="29">
        <v>0</v>
      </c>
      <c r="I50" s="29">
        <v>0</v>
      </c>
      <c r="J50" s="29">
        <v>0</v>
      </c>
    </row>
    <row r="51" spans="1:10" ht="22.5" customHeight="1" x14ac:dyDescent="0.25">
      <c r="A51" s="89" t="s">
        <v>28</v>
      </c>
      <c r="B51" s="90"/>
      <c r="C51" s="90"/>
      <c r="D51" s="91"/>
      <c r="E51" s="31" t="s">
        <v>51</v>
      </c>
      <c r="F51" s="18">
        <f t="shared" si="5"/>
        <v>550</v>
      </c>
      <c r="G51" s="18">
        <v>550</v>
      </c>
      <c r="H51" s="18">
        <v>0</v>
      </c>
      <c r="I51" s="18">
        <v>0</v>
      </c>
      <c r="J51" s="18">
        <v>0</v>
      </c>
    </row>
    <row r="52" spans="1:10" ht="29.25" customHeight="1" x14ac:dyDescent="0.25">
      <c r="A52" s="89" t="s">
        <v>29</v>
      </c>
      <c r="B52" s="90"/>
      <c r="C52" s="90"/>
      <c r="D52" s="91"/>
      <c r="E52" s="31" t="s">
        <v>50</v>
      </c>
      <c r="F52" s="18">
        <f t="shared" si="5"/>
        <v>40</v>
      </c>
      <c r="G52" s="18">
        <v>40</v>
      </c>
      <c r="H52" s="18">
        <v>0</v>
      </c>
      <c r="I52" s="18">
        <v>0</v>
      </c>
      <c r="J52" s="18">
        <v>0</v>
      </c>
    </row>
    <row r="53" spans="1:10" ht="19.5" customHeight="1" x14ac:dyDescent="0.25">
      <c r="A53" s="78" t="s">
        <v>30</v>
      </c>
      <c r="B53" s="78"/>
      <c r="C53" s="78"/>
      <c r="D53" s="78"/>
      <c r="E53" s="24"/>
      <c r="F53" s="25">
        <f>SUM(G53:J53)</f>
        <v>22158</v>
      </c>
      <c r="G53" s="25">
        <f>G54+G55</f>
        <v>658</v>
      </c>
      <c r="H53" s="25">
        <f t="shared" ref="H53:J53" si="8">H54+H55</f>
        <v>0</v>
      </c>
      <c r="I53" s="25">
        <f t="shared" si="8"/>
        <v>10750</v>
      </c>
      <c r="J53" s="25">
        <f t="shared" si="8"/>
        <v>10750</v>
      </c>
    </row>
    <row r="54" spans="1:10" ht="22.5" customHeight="1" x14ac:dyDescent="0.25">
      <c r="A54" s="92" t="s">
        <v>59</v>
      </c>
      <c r="B54" s="86"/>
      <c r="C54" s="86"/>
      <c r="D54" s="87"/>
      <c r="E54" s="32" t="s">
        <v>48</v>
      </c>
      <c r="F54" s="18">
        <f t="shared" si="5"/>
        <v>100</v>
      </c>
      <c r="G54" s="18">
        <v>100</v>
      </c>
      <c r="H54" s="18">
        <v>0</v>
      </c>
      <c r="I54" s="18">
        <v>0</v>
      </c>
      <c r="J54" s="18">
        <v>0</v>
      </c>
    </row>
    <row r="55" spans="1:10" ht="38.25" customHeight="1" x14ac:dyDescent="0.25">
      <c r="A55" s="92" t="s">
        <v>31</v>
      </c>
      <c r="B55" s="86"/>
      <c r="C55" s="86"/>
      <c r="D55" s="87"/>
      <c r="E55" s="32" t="s">
        <v>51</v>
      </c>
      <c r="F55" s="18">
        <f t="shared" si="5"/>
        <v>22058</v>
      </c>
      <c r="G55" s="18">
        <v>558</v>
      </c>
      <c r="H55" s="18">
        <v>0</v>
      </c>
      <c r="I55" s="18">
        <v>10750</v>
      </c>
      <c r="J55" s="18">
        <v>10750</v>
      </c>
    </row>
    <row r="56" spans="1:10" ht="18.75" customHeight="1" x14ac:dyDescent="0.25">
      <c r="A56" s="78" t="s">
        <v>32</v>
      </c>
      <c r="B56" s="78"/>
      <c r="C56" s="78"/>
      <c r="D56" s="78"/>
      <c r="E56" s="24"/>
      <c r="F56" s="33">
        <f>SUM(G56:J56)</f>
        <v>8870</v>
      </c>
      <c r="G56" s="33">
        <f>SUM(G57:G64)</f>
        <v>6362.5</v>
      </c>
      <c r="H56" s="33">
        <f>SUM(H57:H64)</f>
        <v>912</v>
      </c>
      <c r="I56" s="33">
        <f>SUM(I57:I64)</f>
        <v>812.5</v>
      </c>
      <c r="J56" s="33">
        <f>SUM(J57:J64)</f>
        <v>783</v>
      </c>
    </row>
    <row r="57" spans="1:10" ht="30" customHeight="1" x14ac:dyDescent="0.25">
      <c r="A57" s="89" t="s">
        <v>60</v>
      </c>
      <c r="B57" s="90"/>
      <c r="C57" s="90"/>
      <c r="D57" s="91"/>
      <c r="E57" s="31" t="s">
        <v>51</v>
      </c>
      <c r="F57" s="18">
        <f t="shared" si="5"/>
        <v>2774</v>
      </c>
      <c r="G57" s="18">
        <v>427</v>
      </c>
      <c r="H57" s="18">
        <v>782</v>
      </c>
      <c r="I57" s="18">
        <v>782</v>
      </c>
      <c r="J57" s="18">
        <v>783</v>
      </c>
    </row>
    <row r="58" spans="1:10" ht="29.25" customHeight="1" x14ac:dyDescent="0.25">
      <c r="A58" s="71" t="s">
        <v>37</v>
      </c>
      <c r="B58" s="72"/>
      <c r="C58" s="72"/>
      <c r="D58" s="73"/>
      <c r="E58" s="31" t="s">
        <v>51</v>
      </c>
      <c r="F58" s="18">
        <f t="shared" si="5"/>
        <v>4280</v>
      </c>
      <c r="G58" s="29">
        <v>4280</v>
      </c>
      <c r="H58" s="29">
        <v>0</v>
      </c>
      <c r="I58" s="29">
        <v>0</v>
      </c>
      <c r="J58" s="34">
        <v>0</v>
      </c>
    </row>
    <row r="59" spans="1:10" x14ac:dyDescent="0.25">
      <c r="A59" s="71" t="s">
        <v>33</v>
      </c>
      <c r="B59" s="72"/>
      <c r="C59" s="72"/>
      <c r="D59" s="73"/>
      <c r="E59" s="31" t="s">
        <v>51</v>
      </c>
      <c r="F59" s="18">
        <f t="shared" si="5"/>
        <v>427</v>
      </c>
      <c r="G59" s="29">
        <v>427</v>
      </c>
      <c r="H59" s="29">
        <v>0</v>
      </c>
      <c r="I59" s="29">
        <v>0</v>
      </c>
      <c r="J59" s="34">
        <v>0</v>
      </c>
    </row>
    <row r="60" spans="1:10" x14ac:dyDescent="0.25">
      <c r="A60" s="71" t="s">
        <v>34</v>
      </c>
      <c r="B60" s="72"/>
      <c r="C60" s="72"/>
      <c r="D60" s="73"/>
      <c r="E60" s="31" t="s">
        <v>51</v>
      </c>
      <c r="F60" s="18">
        <f t="shared" si="5"/>
        <v>157</v>
      </c>
      <c r="G60" s="29">
        <v>157</v>
      </c>
      <c r="H60" s="29">
        <v>0</v>
      </c>
      <c r="I60" s="29">
        <v>0</v>
      </c>
      <c r="J60" s="34">
        <v>0</v>
      </c>
    </row>
    <row r="61" spans="1:10" x14ac:dyDescent="0.25">
      <c r="A61" s="71" t="s">
        <v>35</v>
      </c>
      <c r="B61" s="72"/>
      <c r="C61" s="72"/>
      <c r="D61" s="73"/>
      <c r="E61" s="31" t="s">
        <v>51</v>
      </c>
      <c r="F61" s="18">
        <f t="shared" si="5"/>
        <v>50</v>
      </c>
      <c r="G61" s="29">
        <v>50</v>
      </c>
      <c r="H61" s="29">
        <v>0</v>
      </c>
      <c r="I61" s="29">
        <v>0</v>
      </c>
      <c r="J61" s="34">
        <v>0</v>
      </c>
    </row>
    <row r="62" spans="1:10" x14ac:dyDescent="0.25">
      <c r="A62" s="71" t="s">
        <v>36</v>
      </c>
      <c r="B62" s="72"/>
      <c r="C62" s="72"/>
      <c r="D62" s="73"/>
      <c r="E62" s="31" t="s">
        <v>51</v>
      </c>
      <c r="F62" s="18">
        <f t="shared" si="5"/>
        <v>50</v>
      </c>
      <c r="G62" s="29">
        <v>50</v>
      </c>
      <c r="H62" s="29">
        <v>0</v>
      </c>
      <c r="I62" s="29">
        <v>0</v>
      </c>
      <c r="J62" s="34">
        <v>0</v>
      </c>
    </row>
    <row r="63" spans="1:10" ht="19.5" customHeight="1" x14ac:dyDescent="0.25">
      <c r="A63" s="71" t="s">
        <v>63</v>
      </c>
      <c r="B63" s="72"/>
      <c r="C63" s="72"/>
      <c r="D63" s="73"/>
      <c r="E63" s="31" t="s">
        <v>51</v>
      </c>
      <c r="F63" s="18">
        <f t="shared" si="5"/>
        <v>250</v>
      </c>
      <c r="G63" s="29">
        <v>250</v>
      </c>
      <c r="H63" s="29">
        <v>0</v>
      </c>
      <c r="I63" s="29">
        <v>0</v>
      </c>
      <c r="J63" s="34">
        <v>0</v>
      </c>
    </row>
    <row r="64" spans="1:10" x14ac:dyDescent="0.25">
      <c r="A64" s="71" t="s">
        <v>64</v>
      </c>
      <c r="B64" s="72"/>
      <c r="C64" s="72"/>
      <c r="D64" s="73"/>
      <c r="E64" s="31" t="s">
        <v>51</v>
      </c>
      <c r="F64" s="18">
        <f t="shared" si="5"/>
        <v>882</v>
      </c>
      <c r="G64" s="29">
        <v>721.5</v>
      </c>
      <c r="H64" s="29">
        <v>130</v>
      </c>
      <c r="I64" s="29">
        <v>30.5</v>
      </c>
      <c r="J64" s="34">
        <v>0</v>
      </c>
    </row>
    <row r="65" spans="1:10" ht="13.5" customHeight="1" x14ac:dyDescent="0.25">
      <c r="A65" s="78" t="s">
        <v>38</v>
      </c>
      <c r="B65" s="78"/>
      <c r="C65" s="78"/>
      <c r="D65" s="78"/>
      <c r="E65" s="24"/>
      <c r="F65" s="25">
        <f>F66</f>
        <v>20</v>
      </c>
      <c r="G65" s="25">
        <f>G66</f>
        <v>20</v>
      </c>
      <c r="H65" s="25">
        <f>H66</f>
        <v>0</v>
      </c>
      <c r="I65" s="25">
        <f>I66</f>
        <v>0</v>
      </c>
      <c r="J65" s="25">
        <f>J66</f>
        <v>0</v>
      </c>
    </row>
    <row r="66" spans="1:10" x14ac:dyDescent="0.25">
      <c r="A66" s="92" t="s">
        <v>88</v>
      </c>
      <c r="B66" s="86"/>
      <c r="C66" s="86"/>
      <c r="D66" s="87"/>
      <c r="E66" s="32" t="s">
        <v>48</v>
      </c>
      <c r="F66" s="35">
        <f>SUM(G66:J66)</f>
        <v>20</v>
      </c>
      <c r="G66" s="19">
        <v>20</v>
      </c>
      <c r="H66" s="19">
        <v>0</v>
      </c>
      <c r="I66" s="19">
        <v>0</v>
      </c>
      <c r="J66" s="19">
        <v>0</v>
      </c>
    </row>
    <row r="67" spans="1:10" x14ac:dyDescent="0.25">
      <c r="A67" s="77" t="s">
        <v>39</v>
      </c>
      <c r="B67" s="77"/>
      <c r="C67" s="77"/>
      <c r="D67" s="77"/>
      <c r="E67" s="43"/>
      <c r="F67" s="37">
        <f>F6-F27</f>
        <v>-8862</v>
      </c>
      <c r="G67" s="16">
        <f>G6-G27</f>
        <v>-8862</v>
      </c>
      <c r="H67" s="16">
        <f t="shared" ref="H67:J67" si="9">H6-H27</f>
        <v>0</v>
      </c>
      <c r="I67" s="16">
        <f t="shared" si="9"/>
        <v>0</v>
      </c>
      <c r="J67" s="16">
        <f t="shared" si="9"/>
        <v>0</v>
      </c>
    </row>
    <row r="69" spans="1:10" x14ac:dyDescent="0.25">
      <c r="A69" s="39" t="s">
        <v>66</v>
      </c>
    </row>
    <row r="70" spans="1:10" x14ac:dyDescent="0.25">
      <c r="A70" s="39" t="s">
        <v>67</v>
      </c>
      <c r="E70" s="39"/>
      <c r="F70" s="39" t="s">
        <v>68</v>
      </c>
    </row>
    <row r="71" spans="1:10" x14ac:dyDescent="0.25">
      <c r="A71" s="39" t="s">
        <v>69</v>
      </c>
      <c r="E71" s="39"/>
      <c r="F71" s="39" t="s">
        <v>70</v>
      </c>
    </row>
    <row r="72" spans="1:10" x14ac:dyDescent="0.25">
      <c r="A72" s="36"/>
      <c r="B72" s="36"/>
      <c r="C72" s="36"/>
      <c r="D72" s="36"/>
    </row>
  </sheetData>
  <mergeCells count="61">
    <mergeCell ref="A8:D8"/>
    <mergeCell ref="B2:J2"/>
    <mergeCell ref="D3:H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43:D43"/>
    <mergeCell ref="A37:D39"/>
    <mergeCell ref="A21:D21"/>
    <mergeCell ref="A27:D27"/>
    <mergeCell ref="A28:D28"/>
    <mergeCell ref="A29:D29"/>
    <mergeCell ref="A30:D30"/>
    <mergeCell ref="A22:D22"/>
    <mergeCell ref="A34:D34"/>
    <mergeCell ref="A26:D26"/>
    <mergeCell ref="A25:D25"/>
    <mergeCell ref="A24:D24"/>
    <mergeCell ref="A23:D23"/>
    <mergeCell ref="A31:D33"/>
    <mergeCell ref="A35:D35"/>
    <mergeCell ref="A36:D36"/>
    <mergeCell ref="A40:D40"/>
    <mergeCell ref="A41:D41"/>
    <mergeCell ref="A42:D42"/>
    <mergeCell ref="A65:D65"/>
    <mergeCell ref="A66:D66"/>
    <mergeCell ref="A55:D55"/>
    <mergeCell ref="A44:D44"/>
    <mergeCell ref="A45:D45"/>
    <mergeCell ref="A46:D46"/>
    <mergeCell ref="A47:D47"/>
    <mergeCell ref="A48:D48"/>
    <mergeCell ref="A50:D50"/>
    <mergeCell ref="A51:D51"/>
    <mergeCell ref="A52:D52"/>
    <mergeCell ref="A53:D53"/>
    <mergeCell ref="A54:D54"/>
    <mergeCell ref="A49:D49"/>
    <mergeCell ref="A67:D67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</mergeCells>
  <pageMargins left="0.7" right="0.7" top="0.75" bottom="0.75" header="0.3" footer="0.3"/>
  <pageSetup scale="98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view="pageBreakPreview" topLeftCell="A25" zoomScaleNormal="100" zoomScaleSheetLayoutView="100" workbookViewId="0">
      <selection activeCell="A35" sqref="A35:D35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93</v>
      </c>
      <c r="G1" s="7"/>
      <c r="H1" s="8"/>
      <c r="I1" s="8"/>
      <c r="J1" s="6"/>
    </row>
    <row r="2" spans="1:10" x14ac:dyDescent="0.25">
      <c r="B2" s="101" t="s">
        <v>89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48" t="s">
        <v>41</v>
      </c>
      <c r="F5" s="48" t="s">
        <v>42</v>
      </c>
      <c r="G5" s="48" t="s">
        <v>43</v>
      </c>
      <c r="H5" s="48" t="s">
        <v>44</v>
      </c>
      <c r="I5" s="48" t="s">
        <v>45</v>
      </c>
      <c r="J5" s="48" t="s">
        <v>46</v>
      </c>
    </row>
    <row r="6" spans="1:10" x14ac:dyDescent="0.25">
      <c r="A6" s="77" t="s">
        <v>1</v>
      </c>
      <c r="B6" s="77"/>
      <c r="C6" s="77"/>
      <c r="D6" s="77"/>
      <c r="E6" s="49"/>
      <c r="F6" s="9">
        <f>F7+F8+F13+F21</f>
        <v>32761.5</v>
      </c>
      <c r="G6" s="9">
        <f>G7+G8+G13+G21</f>
        <v>3476.5</v>
      </c>
      <c r="H6" s="9">
        <f>H7+H8+H13+H21</f>
        <v>4292</v>
      </c>
      <c r="I6" s="9">
        <f>I7+I8+I13+I21</f>
        <v>12498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50" t="s">
        <v>47</v>
      </c>
      <c r="F7" s="10">
        <f>SUM(G7:J7)</f>
        <v>587.5</v>
      </c>
      <c r="G7" s="10">
        <v>175.5</v>
      </c>
      <c r="H7" s="10">
        <v>150</v>
      </c>
      <c r="I7" s="10">
        <v>131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50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47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47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47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47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50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46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47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47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47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46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47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47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50"/>
      <c r="F21" s="9">
        <f>SUM(G21:J21)</f>
        <v>32174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12367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50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50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50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50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50" t="s">
        <v>81</v>
      </c>
      <c r="F26" s="11">
        <f t="shared" si="1"/>
        <v>495</v>
      </c>
      <c r="G26" s="45">
        <v>495</v>
      </c>
      <c r="H26" s="45">
        <v>0</v>
      </c>
      <c r="I26" s="45">
        <v>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49"/>
      <c r="F27" s="14">
        <f>F28+F36+F41+F44+F49+F54+F57+F67</f>
        <v>41623.5</v>
      </c>
      <c r="G27" s="15">
        <f>G28+G36+G41+G44+G49+G54+G57+G67</f>
        <v>12338.5</v>
      </c>
      <c r="H27" s="15">
        <f>H28+H36+H41+H44+H49+H54+H57+H67</f>
        <v>4292</v>
      </c>
      <c r="I27" s="15">
        <f>I28+I36+I41+I44+I49+I54+I57+I67</f>
        <v>12498</v>
      </c>
      <c r="J27" s="15">
        <f>J28+J36+J41+J44+J49+J54+J57+J67</f>
        <v>12495</v>
      </c>
    </row>
    <row r="28" spans="1:10" x14ac:dyDescent="0.25">
      <c r="A28" s="78" t="s">
        <v>17</v>
      </c>
      <c r="B28" s="78"/>
      <c r="C28" s="78"/>
      <c r="D28" s="78"/>
      <c r="E28" s="50"/>
      <c r="F28" s="16">
        <f>SUM(G28:J28)</f>
        <v>1551</v>
      </c>
      <c r="G28" s="16">
        <f>SUM(G29:G35)</f>
        <v>213</v>
      </c>
      <c r="H28" s="16">
        <f>SUM(H29:H35)</f>
        <v>282</v>
      </c>
      <c r="I28" s="16">
        <f>SUM(I29:I35)</f>
        <v>528</v>
      </c>
      <c r="J28" s="16">
        <f>SUM(J29:J35)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40</v>
      </c>
      <c r="G29" s="19">
        <v>40</v>
      </c>
      <c r="H29" s="19">
        <v>0</v>
      </c>
      <c r="I29" s="19">
        <v>0</v>
      </c>
      <c r="J29" s="19">
        <v>0</v>
      </c>
    </row>
    <row r="30" spans="1:10" ht="30" customHeight="1" x14ac:dyDescent="0.25">
      <c r="A30" s="93" t="s">
        <v>61</v>
      </c>
      <c r="B30" s="94"/>
      <c r="C30" s="94"/>
      <c r="D30" s="95"/>
      <c r="E30" s="38" t="s">
        <v>49</v>
      </c>
      <c r="F30" s="18">
        <f>SUM(G30:J30)</f>
        <v>30</v>
      </c>
      <c r="G30" s="18">
        <v>30</v>
      </c>
      <c r="H30" s="18">
        <v>0</v>
      </c>
      <c r="I30" s="18">
        <v>0</v>
      </c>
      <c r="J30" s="18">
        <v>0</v>
      </c>
    </row>
    <row r="31" spans="1:10" ht="21" customHeight="1" x14ac:dyDescent="0.25">
      <c r="A31" s="122" t="s">
        <v>82</v>
      </c>
      <c r="B31" s="105"/>
      <c r="C31" s="105"/>
      <c r="D31" s="106"/>
      <c r="E31" s="38" t="s">
        <v>83</v>
      </c>
      <c r="F31" s="18">
        <f t="shared" ref="F31:F33" si="2">SUM(G31:J31)</f>
        <v>1108</v>
      </c>
      <c r="G31" s="18">
        <v>0</v>
      </c>
      <c r="H31" s="18">
        <v>220</v>
      </c>
      <c r="I31" s="18">
        <v>444</v>
      </c>
      <c r="J31" s="18">
        <v>444</v>
      </c>
    </row>
    <row r="32" spans="1:10" ht="19.5" customHeight="1" x14ac:dyDescent="0.25">
      <c r="A32" s="109"/>
      <c r="B32" s="110"/>
      <c r="C32" s="110"/>
      <c r="D32" s="111"/>
      <c r="E32" s="38" t="s">
        <v>84</v>
      </c>
      <c r="F32" s="18">
        <f t="shared" si="2"/>
        <v>210</v>
      </c>
      <c r="G32" s="18">
        <v>0</v>
      </c>
      <c r="H32" s="18">
        <v>42</v>
      </c>
      <c r="I32" s="18">
        <v>84</v>
      </c>
      <c r="J32" s="18">
        <v>84</v>
      </c>
    </row>
    <row r="33" spans="1:10" ht="23.25" customHeight="1" x14ac:dyDescent="0.25">
      <c r="A33" s="112"/>
      <c r="B33" s="113"/>
      <c r="C33" s="113"/>
      <c r="D33" s="114"/>
      <c r="E33" s="38" t="s">
        <v>50</v>
      </c>
      <c r="F33" s="18">
        <f t="shared" si="2"/>
        <v>58</v>
      </c>
      <c r="G33" s="18">
        <v>58</v>
      </c>
      <c r="H33" s="18">
        <v>0</v>
      </c>
      <c r="I33" s="18">
        <v>0</v>
      </c>
      <c r="J33" s="18">
        <v>0</v>
      </c>
    </row>
    <row r="34" spans="1:10" ht="29.25" customHeight="1" x14ac:dyDescent="0.25">
      <c r="A34" s="85" t="s">
        <v>19</v>
      </c>
      <c r="B34" s="86"/>
      <c r="C34" s="86"/>
      <c r="D34" s="87"/>
      <c r="E34" s="20" t="s">
        <v>50</v>
      </c>
      <c r="F34" s="18">
        <f>SUM(G34:J34)</f>
        <v>85</v>
      </c>
      <c r="G34" s="18">
        <v>85</v>
      </c>
      <c r="H34" s="18">
        <v>0</v>
      </c>
      <c r="I34" s="18">
        <v>0</v>
      </c>
      <c r="J34" s="18">
        <v>0</v>
      </c>
    </row>
    <row r="35" spans="1:10" ht="27" customHeight="1" x14ac:dyDescent="0.25">
      <c r="A35" s="85" t="s">
        <v>91</v>
      </c>
      <c r="B35" s="86"/>
      <c r="C35" s="86"/>
      <c r="D35" s="87"/>
      <c r="E35" s="20" t="s">
        <v>50</v>
      </c>
      <c r="F35" s="18">
        <f>SUM(G35:J35)</f>
        <v>20</v>
      </c>
      <c r="G35" s="18">
        <v>0</v>
      </c>
      <c r="H35" s="18">
        <v>20</v>
      </c>
      <c r="I35" s="18">
        <v>0</v>
      </c>
      <c r="J35" s="18">
        <v>0</v>
      </c>
    </row>
    <row r="36" spans="1:10" x14ac:dyDescent="0.25">
      <c r="A36" s="88" t="s">
        <v>20</v>
      </c>
      <c r="B36" s="88"/>
      <c r="C36" s="88"/>
      <c r="D36" s="88"/>
      <c r="E36" s="21"/>
      <c r="F36" s="16">
        <f>SUM(F37:F40)</f>
        <v>1275.5</v>
      </c>
      <c r="G36" s="16">
        <f t="shared" ref="G36:J36" si="3">SUM(G37:G40)</f>
        <v>125</v>
      </c>
      <c r="H36" s="16">
        <f t="shared" si="3"/>
        <v>309</v>
      </c>
      <c r="I36" s="16">
        <f t="shared" si="3"/>
        <v>407.5</v>
      </c>
      <c r="J36" s="16">
        <f t="shared" si="3"/>
        <v>434</v>
      </c>
    </row>
    <row r="37" spans="1:10" ht="52.5" customHeight="1" x14ac:dyDescent="0.25">
      <c r="A37" s="98" t="s">
        <v>21</v>
      </c>
      <c r="B37" s="99"/>
      <c r="C37" s="99"/>
      <c r="D37" s="100"/>
      <c r="E37" s="22" t="s">
        <v>51</v>
      </c>
      <c r="F37" s="23">
        <f>SUM(G37:J37)</f>
        <v>281.5</v>
      </c>
      <c r="G37" s="23">
        <v>50</v>
      </c>
      <c r="H37" s="23">
        <v>0</v>
      </c>
      <c r="I37" s="23">
        <v>100.5</v>
      </c>
      <c r="J37" s="23">
        <v>131</v>
      </c>
    </row>
    <row r="38" spans="1:10" ht="17.25" customHeight="1" x14ac:dyDescent="0.25">
      <c r="A38" s="108" t="s">
        <v>85</v>
      </c>
      <c r="B38" s="105"/>
      <c r="C38" s="105"/>
      <c r="D38" s="106"/>
      <c r="E38" s="22" t="s">
        <v>86</v>
      </c>
      <c r="F38" s="23">
        <f>SUM(G38:J38)</f>
        <v>787</v>
      </c>
      <c r="G38" s="23">
        <v>14</v>
      </c>
      <c r="H38" s="23">
        <v>260</v>
      </c>
      <c r="I38" s="23">
        <v>258</v>
      </c>
      <c r="J38" s="23">
        <v>255</v>
      </c>
    </row>
    <row r="39" spans="1:10" ht="9.75" customHeight="1" x14ac:dyDescent="0.25">
      <c r="A39" s="109"/>
      <c r="B39" s="110"/>
      <c r="C39" s="110"/>
      <c r="D39" s="111"/>
      <c r="E39" s="22" t="s">
        <v>87</v>
      </c>
      <c r="F39" s="23">
        <f>SUM(G39:J39)</f>
        <v>149</v>
      </c>
      <c r="G39" s="23">
        <v>3</v>
      </c>
      <c r="H39" s="23">
        <v>49</v>
      </c>
      <c r="I39" s="23">
        <v>49</v>
      </c>
      <c r="J39" s="23">
        <v>48</v>
      </c>
    </row>
    <row r="40" spans="1:10" ht="13.5" customHeight="1" x14ac:dyDescent="0.25">
      <c r="A40" s="112"/>
      <c r="B40" s="113"/>
      <c r="C40" s="113"/>
      <c r="D40" s="114"/>
      <c r="E40" s="22" t="s">
        <v>50</v>
      </c>
      <c r="F40" s="23">
        <f>SUM(G40:J40)</f>
        <v>58</v>
      </c>
      <c r="G40" s="23">
        <v>58</v>
      </c>
      <c r="H40" s="23">
        <v>0</v>
      </c>
      <c r="I40" s="23">
        <v>0</v>
      </c>
      <c r="J40" s="23">
        <v>0</v>
      </c>
    </row>
    <row r="41" spans="1:10" ht="14.25" customHeight="1" x14ac:dyDescent="0.25">
      <c r="A41" s="88" t="s">
        <v>22</v>
      </c>
      <c r="B41" s="88"/>
      <c r="C41" s="88"/>
      <c r="D41" s="88"/>
      <c r="E41" s="21"/>
      <c r="F41" s="16">
        <f>F42+F43</f>
        <v>1092</v>
      </c>
      <c r="G41" s="16">
        <f>G42+G43</f>
        <v>1092</v>
      </c>
      <c r="H41" s="16">
        <f t="shared" ref="H41:J41" si="4">H42+H43</f>
        <v>0</v>
      </c>
      <c r="I41" s="16">
        <f t="shared" si="4"/>
        <v>0</v>
      </c>
      <c r="J41" s="16">
        <f t="shared" si="4"/>
        <v>0</v>
      </c>
    </row>
    <row r="42" spans="1:10" ht="27" customHeight="1" x14ac:dyDescent="0.25">
      <c r="A42" s="104" t="s">
        <v>62</v>
      </c>
      <c r="B42" s="105"/>
      <c r="C42" s="105"/>
      <c r="D42" s="106"/>
      <c r="E42" s="22" t="s">
        <v>52</v>
      </c>
      <c r="F42" s="23">
        <f t="shared" ref="F42:F66" si="5">SUM(G42:J42)</f>
        <v>1017</v>
      </c>
      <c r="G42" s="23">
        <v>1017</v>
      </c>
      <c r="H42" s="23">
        <v>0</v>
      </c>
      <c r="I42" s="23">
        <v>0</v>
      </c>
      <c r="J42" s="23">
        <v>0</v>
      </c>
    </row>
    <row r="43" spans="1:10" x14ac:dyDescent="0.25">
      <c r="A43" s="107" t="s">
        <v>55</v>
      </c>
      <c r="B43" s="107"/>
      <c r="C43" s="107"/>
      <c r="D43" s="107"/>
      <c r="E43" s="22" t="s">
        <v>51</v>
      </c>
      <c r="F43" s="23">
        <f t="shared" si="5"/>
        <v>75</v>
      </c>
      <c r="G43" s="23">
        <v>75</v>
      </c>
      <c r="H43" s="23">
        <v>0</v>
      </c>
      <c r="I43" s="23">
        <v>0</v>
      </c>
      <c r="J43" s="23">
        <v>0</v>
      </c>
    </row>
    <row r="44" spans="1:10" x14ac:dyDescent="0.25">
      <c r="A44" s="78" t="s">
        <v>23</v>
      </c>
      <c r="B44" s="78"/>
      <c r="C44" s="78"/>
      <c r="D44" s="78"/>
      <c r="E44" s="24"/>
      <c r="F44" s="25">
        <f>SUM(G44:J44)</f>
        <v>225</v>
      </c>
      <c r="G44" s="16">
        <f>G45+G47</f>
        <v>225</v>
      </c>
      <c r="H44" s="16">
        <f>H45+H47</f>
        <v>0</v>
      </c>
      <c r="I44" s="16">
        <f>I45+I47</f>
        <v>0</v>
      </c>
      <c r="J44" s="16">
        <f>J45+J47</f>
        <v>0</v>
      </c>
    </row>
    <row r="45" spans="1:10" ht="27" customHeight="1" x14ac:dyDescent="0.25">
      <c r="A45" s="79" t="s">
        <v>24</v>
      </c>
      <c r="B45" s="80"/>
      <c r="C45" s="80"/>
      <c r="D45" s="81"/>
      <c r="E45" s="26"/>
      <c r="F45" s="25">
        <f>F46</f>
        <v>150</v>
      </c>
      <c r="G45" s="25">
        <f t="shared" ref="G45:J45" si="6">G46</f>
        <v>150</v>
      </c>
      <c r="H45" s="25">
        <f t="shared" si="6"/>
        <v>0</v>
      </c>
      <c r="I45" s="25">
        <f t="shared" si="6"/>
        <v>0</v>
      </c>
      <c r="J45" s="25">
        <f t="shared" si="6"/>
        <v>0</v>
      </c>
    </row>
    <row r="46" spans="1:10" ht="27.75" customHeight="1" x14ac:dyDescent="0.25">
      <c r="A46" s="85" t="s">
        <v>56</v>
      </c>
      <c r="B46" s="96"/>
      <c r="C46" s="96"/>
      <c r="D46" s="97"/>
      <c r="E46" s="27" t="s">
        <v>51</v>
      </c>
      <c r="F46" s="29">
        <f t="shared" si="5"/>
        <v>150</v>
      </c>
      <c r="G46" s="29">
        <v>150</v>
      </c>
      <c r="H46" s="29">
        <v>0</v>
      </c>
      <c r="I46" s="29">
        <v>0</v>
      </c>
      <c r="J46" s="29">
        <v>0</v>
      </c>
    </row>
    <row r="47" spans="1:10" x14ac:dyDescent="0.25">
      <c r="A47" s="79" t="s">
        <v>57</v>
      </c>
      <c r="B47" s="80"/>
      <c r="C47" s="80"/>
      <c r="D47" s="81"/>
      <c r="E47" s="26"/>
      <c r="F47" s="30">
        <f>F48</f>
        <v>75</v>
      </c>
      <c r="G47" s="30">
        <f t="shared" ref="G47:J47" si="7">G48</f>
        <v>75</v>
      </c>
      <c r="H47" s="30">
        <f t="shared" si="7"/>
        <v>0</v>
      </c>
      <c r="I47" s="30">
        <f t="shared" si="7"/>
        <v>0</v>
      </c>
      <c r="J47" s="30">
        <f t="shared" si="7"/>
        <v>0</v>
      </c>
    </row>
    <row r="48" spans="1:10" x14ac:dyDescent="0.25">
      <c r="A48" s="98" t="s">
        <v>58</v>
      </c>
      <c r="B48" s="99"/>
      <c r="C48" s="99"/>
      <c r="D48" s="100"/>
      <c r="E48" s="27" t="s">
        <v>51</v>
      </c>
      <c r="F48" s="28">
        <f>SUM(G48:J48)</f>
        <v>75</v>
      </c>
      <c r="G48" s="28">
        <v>75</v>
      </c>
      <c r="H48" s="28">
        <v>0</v>
      </c>
      <c r="I48" s="28">
        <v>0</v>
      </c>
      <c r="J48" s="28">
        <v>0</v>
      </c>
    </row>
    <row r="49" spans="1:10" ht="19.5" customHeight="1" x14ac:dyDescent="0.25">
      <c r="A49" s="78" t="s">
        <v>25</v>
      </c>
      <c r="B49" s="78"/>
      <c r="C49" s="78"/>
      <c r="D49" s="78"/>
      <c r="E49" s="24"/>
      <c r="F49" s="15">
        <f>SUM(G49:J49)</f>
        <v>6432</v>
      </c>
      <c r="G49" s="15">
        <f>SUM(G50:G53)</f>
        <v>3643</v>
      </c>
      <c r="H49" s="15">
        <f>SUM(H50:H53)</f>
        <v>2789</v>
      </c>
      <c r="I49" s="15">
        <f>SUM(I50:I53)</f>
        <v>0</v>
      </c>
      <c r="J49" s="15">
        <f>SUM(J50:J53)</f>
        <v>0</v>
      </c>
    </row>
    <row r="50" spans="1:10" ht="36" customHeight="1" x14ac:dyDescent="0.25">
      <c r="A50" s="89" t="s">
        <v>26</v>
      </c>
      <c r="B50" s="90"/>
      <c r="C50" s="90"/>
      <c r="D50" s="91"/>
      <c r="E50" s="31" t="s">
        <v>51</v>
      </c>
      <c r="F50" s="29">
        <f t="shared" si="5"/>
        <v>5762</v>
      </c>
      <c r="G50" s="29">
        <v>2973</v>
      </c>
      <c r="H50" s="29">
        <v>2789</v>
      </c>
      <c r="I50" s="29">
        <v>0</v>
      </c>
      <c r="J50" s="29">
        <v>0</v>
      </c>
    </row>
    <row r="51" spans="1:10" ht="38.25" customHeight="1" x14ac:dyDescent="0.25">
      <c r="A51" s="89" t="s">
        <v>27</v>
      </c>
      <c r="B51" s="90"/>
      <c r="C51" s="90"/>
      <c r="D51" s="91"/>
      <c r="E51" s="31" t="s">
        <v>51</v>
      </c>
      <c r="F51" s="29">
        <f t="shared" si="5"/>
        <v>80</v>
      </c>
      <c r="G51" s="29">
        <v>80</v>
      </c>
      <c r="H51" s="29">
        <v>0</v>
      </c>
      <c r="I51" s="29">
        <v>0</v>
      </c>
      <c r="J51" s="29">
        <v>0</v>
      </c>
    </row>
    <row r="52" spans="1:10" ht="22.5" customHeight="1" x14ac:dyDescent="0.25">
      <c r="A52" s="89" t="s">
        <v>28</v>
      </c>
      <c r="B52" s="90"/>
      <c r="C52" s="90"/>
      <c r="D52" s="91"/>
      <c r="E52" s="31" t="s">
        <v>51</v>
      </c>
      <c r="F52" s="18">
        <f t="shared" si="5"/>
        <v>550</v>
      </c>
      <c r="G52" s="18">
        <v>550</v>
      </c>
      <c r="H52" s="18">
        <v>0</v>
      </c>
      <c r="I52" s="18">
        <v>0</v>
      </c>
      <c r="J52" s="18">
        <v>0</v>
      </c>
    </row>
    <row r="53" spans="1:10" ht="29.25" customHeight="1" x14ac:dyDescent="0.25">
      <c r="A53" s="89" t="s">
        <v>29</v>
      </c>
      <c r="B53" s="90"/>
      <c r="C53" s="90"/>
      <c r="D53" s="91"/>
      <c r="E53" s="31" t="s">
        <v>50</v>
      </c>
      <c r="F53" s="18">
        <f t="shared" si="5"/>
        <v>40</v>
      </c>
      <c r="G53" s="18">
        <v>40</v>
      </c>
      <c r="H53" s="18">
        <v>0</v>
      </c>
      <c r="I53" s="18">
        <v>0</v>
      </c>
      <c r="J53" s="18">
        <v>0</v>
      </c>
    </row>
    <row r="54" spans="1:10" ht="19.5" customHeight="1" x14ac:dyDescent="0.25">
      <c r="A54" s="78" t="s">
        <v>30</v>
      </c>
      <c r="B54" s="78"/>
      <c r="C54" s="78"/>
      <c r="D54" s="78"/>
      <c r="E54" s="24"/>
      <c r="F54" s="25">
        <f>SUM(G54:J54)</f>
        <v>22158</v>
      </c>
      <c r="G54" s="25">
        <f>G55+G56</f>
        <v>658</v>
      </c>
      <c r="H54" s="25">
        <f t="shared" ref="H54:J54" si="8">H55+H56</f>
        <v>0</v>
      </c>
      <c r="I54" s="25">
        <f t="shared" si="8"/>
        <v>10750</v>
      </c>
      <c r="J54" s="25">
        <f t="shared" si="8"/>
        <v>10750</v>
      </c>
    </row>
    <row r="55" spans="1:10" ht="22.5" customHeight="1" x14ac:dyDescent="0.25">
      <c r="A55" s="92" t="s">
        <v>59</v>
      </c>
      <c r="B55" s="86"/>
      <c r="C55" s="86"/>
      <c r="D55" s="87"/>
      <c r="E55" s="32" t="s">
        <v>48</v>
      </c>
      <c r="F55" s="18">
        <f t="shared" si="5"/>
        <v>100</v>
      </c>
      <c r="G55" s="18">
        <v>100</v>
      </c>
      <c r="H55" s="18">
        <v>0</v>
      </c>
      <c r="I55" s="18">
        <v>0</v>
      </c>
      <c r="J55" s="18">
        <v>0</v>
      </c>
    </row>
    <row r="56" spans="1:10" ht="38.25" customHeight="1" x14ac:dyDescent="0.25">
      <c r="A56" s="92" t="s">
        <v>94</v>
      </c>
      <c r="B56" s="86"/>
      <c r="C56" s="86"/>
      <c r="D56" s="87"/>
      <c r="E56" s="32" t="s">
        <v>51</v>
      </c>
      <c r="F56" s="18">
        <f t="shared" si="5"/>
        <v>22058</v>
      </c>
      <c r="G56" s="18">
        <v>558</v>
      </c>
      <c r="H56" s="18">
        <v>0</v>
      </c>
      <c r="I56" s="18">
        <v>10750</v>
      </c>
      <c r="J56" s="18">
        <v>10750</v>
      </c>
    </row>
    <row r="57" spans="1:10" ht="18.75" customHeight="1" x14ac:dyDescent="0.25">
      <c r="A57" s="78" t="s">
        <v>32</v>
      </c>
      <c r="B57" s="78"/>
      <c r="C57" s="78"/>
      <c r="D57" s="78"/>
      <c r="E57" s="24"/>
      <c r="F57" s="33">
        <f>SUM(G57:J57)</f>
        <v>8870</v>
      </c>
      <c r="G57" s="33">
        <f>SUM(G58:G66)</f>
        <v>6362.5</v>
      </c>
      <c r="H57" s="33">
        <f>SUM(H58:H66)</f>
        <v>912</v>
      </c>
      <c r="I57" s="33">
        <f>SUM(I58:I66)</f>
        <v>812.5</v>
      </c>
      <c r="J57" s="33">
        <f>SUM(J58:J66)</f>
        <v>783</v>
      </c>
    </row>
    <row r="58" spans="1:10" ht="30" customHeight="1" x14ac:dyDescent="0.25">
      <c r="A58" s="89" t="s">
        <v>60</v>
      </c>
      <c r="B58" s="90"/>
      <c r="C58" s="90"/>
      <c r="D58" s="91"/>
      <c r="E58" s="31" t="s">
        <v>51</v>
      </c>
      <c r="F58" s="18">
        <f t="shared" si="5"/>
        <v>2774</v>
      </c>
      <c r="G58" s="18">
        <v>427</v>
      </c>
      <c r="H58" s="18">
        <v>782</v>
      </c>
      <c r="I58" s="18">
        <v>782</v>
      </c>
      <c r="J58" s="18">
        <v>783</v>
      </c>
    </row>
    <row r="59" spans="1:10" ht="29.25" customHeight="1" x14ac:dyDescent="0.25">
      <c r="A59" s="71" t="s">
        <v>37</v>
      </c>
      <c r="B59" s="72"/>
      <c r="C59" s="72"/>
      <c r="D59" s="73"/>
      <c r="E59" s="31" t="s">
        <v>51</v>
      </c>
      <c r="F59" s="18">
        <f t="shared" si="5"/>
        <v>4280</v>
      </c>
      <c r="G59" s="29">
        <v>4280</v>
      </c>
      <c r="H59" s="29">
        <v>0</v>
      </c>
      <c r="I59" s="29">
        <v>0</v>
      </c>
      <c r="J59" s="34">
        <v>0</v>
      </c>
    </row>
    <row r="60" spans="1:10" x14ac:dyDescent="0.25">
      <c r="A60" s="71" t="s">
        <v>33</v>
      </c>
      <c r="B60" s="72"/>
      <c r="C60" s="72"/>
      <c r="D60" s="73"/>
      <c r="E60" s="31" t="s">
        <v>51</v>
      </c>
      <c r="F60" s="18">
        <f t="shared" si="5"/>
        <v>427</v>
      </c>
      <c r="G60" s="29">
        <v>427</v>
      </c>
      <c r="H60" s="29">
        <v>0</v>
      </c>
      <c r="I60" s="29">
        <v>0</v>
      </c>
      <c r="J60" s="34">
        <v>0</v>
      </c>
    </row>
    <row r="61" spans="1:10" x14ac:dyDescent="0.25">
      <c r="A61" s="71" t="s">
        <v>34</v>
      </c>
      <c r="B61" s="72"/>
      <c r="C61" s="72"/>
      <c r="D61" s="73"/>
      <c r="E61" s="31" t="s">
        <v>51</v>
      </c>
      <c r="F61" s="18">
        <f t="shared" si="5"/>
        <v>157</v>
      </c>
      <c r="G61" s="29">
        <v>157</v>
      </c>
      <c r="H61" s="29">
        <v>0</v>
      </c>
      <c r="I61" s="29">
        <v>0</v>
      </c>
      <c r="J61" s="34">
        <v>0</v>
      </c>
    </row>
    <row r="62" spans="1:10" x14ac:dyDescent="0.25">
      <c r="A62" s="71" t="s">
        <v>96</v>
      </c>
      <c r="B62" s="72"/>
      <c r="C62" s="72"/>
      <c r="D62" s="73"/>
      <c r="E62" s="31" t="s">
        <v>51</v>
      </c>
      <c r="F62" s="18">
        <f t="shared" si="5"/>
        <v>25</v>
      </c>
      <c r="G62" s="29">
        <v>25</v>
      </c>
      <c r="H62" s="29">
        <v>0</v>
      </c>
      <c r="I62" s="29">
        <v>0</v>
      </c>
      <c r="J62" s="34">
        <v>0</v>
      </c>
    </row>
    <row r="63" spans="1:10" x14ac:dyDescent="0.25">
      <c r="A63" s="71" t="s">
        <v>95</v>
      </c>
      <c r="B63" s="72"/>
      <c r="C63" s="72"/>
      <c r="D63" s="73"/>
      <c r="E63" s="31" t="s">
        <v>51</v>
      </c>
      <c r="F63" s="18">
        <f t="shared" si="5"/>
        <v>25</v>
      </c>
      <c r="G63" s="29">
        <v>25</v>
      </c>
      <c r="H63" s="29"/>
      <c r="I63" s="29"/>
      <c r="J63" s="34"/>
    </row>
    <row r="64" spans="1:10" x14ac:dyDescent="0.25">
      <c r="A64" s="71" t="s">
        <v>36</v>
      </c>
      <c r="B64" s="72"/>
      <c r="C64" s="72"/>
      <c r="D64" s="73"/>
      <c r="E64" s="31" t="s">
        <v>51</v>
      </c>
      <c r="F64" s="18">
        <f t="shared" si="5"/>
        <v>50</v>
      </c>
      <c r="G64" s="29">
        <v>50</v>
      </c>
      <c r="H64" s="29">
        <v>0</v>
      </c>
      <c r="I64" s="29">
        <v>0</v>
      </c>
      <c r="J64" s="34">
        <v>0</v>
      </c>
    </row>
    <row r="65" spans="1:10" ht="19.5" customHeight="1" x14ac:dyDescent="0.25">
      <c r="A65" s="71" t="s">
        <v>63</v>
      </c>
      <c r="B65" s="72"/>
      <c r="C65" s="72"/>
      <c r="D65" s="73"/>
      <c r="E65" s="31" t="s">
        <v>51</v>
      </c>
      <c r="F65" s="18">
        <f t="shared" si="5"/>
        <v>250</v>
      </c>
      <c r="G65" s="29">
        <v>250</v>
      </c>
      <c r="H65" s="29">
        <v>0</v>
      </c>
      <c r="I65" s="29">
        <v>0</v>
      </c>
      <c r="J65" s="34">
        <v>0</v>
      </c>
    </row>
    <row r="66" spans="1:10" x14ac:dyDescent="0.25">
      <c r="A66" s="71" t="s">
        <v>64</v>
      </c>
      <c r="B66" s="72"/>
      <c r="C66" s="72"/>
      <c r="D66" s="73"/>
      <c r="E66" s="31" t="s">
        <v>51</v>
      </c>
      <c r="F66" s="18">
        <f t="shared" si="5"/>
        <v>882</v>
      </c>
      <c r="G66" s="29">
        <v>721.5</v>
      </c>
      <c r="H66" s="29">
        <v>130</v>
      </c>
      <c r="I66" s="29">
        <v>30.5</v>
      </c>
      <c r="J66" s="34">
        <v>0</v>
      </c>
    </row>
    <row r="67" spans="1:10" ht="13.5" customHeight="1" x14ac:dyDescent="0.25">
      <c r="A67" s="78" t="s">
        <v>38</v>
      </c>
      <c r="B67" s="78"/>
      <c r="C67" s="78"/>
      <c r="D67" s="78"/>
      <c r="E67" s="24"/>
      <c r="F67" s="25">
        <f>F68</f>
        <v>20</v>
      </c>
      <c r="G67" s="25">
        <f>G68</f>
        <v>20</v>
      </c>
      <c r="H67" s="25">
        <f>H68</f>
        <v>0</v>
      </c>
      <c r="I67" s="25">
        <f>I68</f>
        <v>0</v>
      </c>
      <c r="J67" s="25">
        <f>J68</f>
        <v>0</v>
      </c>
    </row>
    <row r="68" spans="1:10" x14ac:dyDescent="0.25">
      <c r="A68" s="92" t="s">
        <v>88</v>
      </c>
      <c r="B68" s="86"/>
      <c r="C68" s="86"/>
      <c r="D68" s="87"/>
      <c r="E68" s="32" t="s">
        <v>48</v>
      </c>
      <c r="F68" s="35">
        <f>SUM(G68:J68)</f>
        <v>20</v>
      </c>
      <c r="G68" s="19">
        <v>20</v>
      </c>
      <c r="H68" s="19">
        <v>0</v>
      </c>
      <c r="I68" s="19">
        <v>0</v>
      </c>
      <c r="J68" s="19">
        <v>0</v>
      </c>
    </row>
    <row r="69" spans="1:10" x14ac:dyDescent="0.25">
      <c r="A69" s="77" t="s">
        <v>39</v>
      </c>
      <c r="B69" s="77"/>
      <c r="C69" s="77"/>
      <c r="D69" s="77"/>
      <c r="E69" s="49"/>
      <c r="F69" s="37">
        <f>F6-F27</f>
        <v>-8862</v>
      </c>
      <c r="G69" s="16">
        <f>G6-G27</f>
        <v>-8862</v>
      </c>
      <c r="H69" s="16">
        <f t="shared" ref="H69:J69" si="9">H6-H27</f>
        <v>0</v>
      </c>
      <c r="I69" s="16">
        <f t="shared" si="9"/>
        <v>0</v>
      </c>
      <c r="J69" s="16">
        <f t="shared" si="9"/>
        <v>0</v>
      </c>
    </row>
    <row r="71" spans="1:10" x14ac:dyDescent="0.25">
      <c r="A71" s="39" t="s">
        <v>66</v>
      </c>
    </row>
    <row r="72" spans="1:10" x14ac:dyDescent="0.25">
      <c r="A72" s="39" t="s">
        <v>67</v>
      </c>
      <c r="E72" s="39"/>
      <c r="F72" s="39" t="s">
        <v>68</v>
      </c>
    </row>
    <row r="73" spans="1:10" x14ac:dyDescent="0.25">
      <c r="A73" s="39" t="s">
        <v>69</v>
      </c>
      <c r="E73" s="39"/>
      <c r="F73" s="39" t="s">
        <v>70</v>
      </c>
    </row>
    <row r="74" spans="1:10" x14ac:dyDescent="0.25">
      <c r="A74" s="36"/>
      <c r="B74" s="36"/>
      <c r="C74" s="36"/>
      <c r="D74" s="36"/>
    </row>
  </sheetData>
  <mergeCells count="63">
    <mergeCell ref="A63:D63"/>
    <mergeCell ref="A14:D14"/>
    <mergeCell ref="B2:J2"/>
    <mergeCell ref="D3:H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43:D43"/>
    <mergeCell ref="A27:D27"/>
    <mergeCell ref="A28:D28"/>
    <mergeCell ref="A29:D29"/>
    <mergeCell ref="A30:D30"/>
    <mergeCell ref="A31:D33"/>
    <mergeCell ref="A35:D35"/>
    <mergeCell ref="A36:D36"/>
    <mergeCell ref="A37:D37"/>
    <mergeCell ref="A38:D40"/>
    <mergeCell ref="A41:D41"/>
    <mergeCell ref="A42:D42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69:D69"/>
    <mergeCell ref="A34:D34"/>
    <mergeCell ref="A62:D62"/>
    <mergeCell ref="A64:D64"/>
    <mergeCell ref="A65:D65"/>
    <mergeCell ref="A66:D66"/>
    <mergeCell ref="A67:D67"/>
    <mergeCell ref="A68:D68"/>
    <mergeCell ref="A56:D56"/>
    <mergeCell ref="A57:D57"/>
    <mergeCell ref="A58:D58"/>
    <mergeCell ref="A59:D59"/>
    <mergeCell ref="A60:D60"/>
    <mergeCell ref="A61:D61"/>
    <mergeCell ref="A50:D50"/>
    <mergeCell ref="A51:D51"/>
  </mergeCells>
  <pageMargins left="0.7" right="0.7" top="0.75" bottom="0.75" header="0.3" footer="0.3"/>
  <pageSetup scale="98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00" zoomScaleSheetLayoutView="100" workbookViewId="0">
      <selection activeCell="F24" sqref="F24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97</v>
      </c>
      <c r="G1" s="7"/>
      <c r="H1" s="8"/>
      <c r="I1" s="8"/>
      <c r="J1" s="6"/>
    </row>
    <row r="2" spans="1:10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58" t="s">
        <v>41</v>
      </c>
      <c r="F5" s="58" t="s">
        <v>42</v>
      </c>
      <c r="G5" s="58" t="s">
        <v>43</v>
      </c>
      <c r="H5" s="58" t="s">
        <v>44</v>
      </c>
      <c r="I5" s="58" t="s">
        <v>45</v>
      </c>
      <c r="J5" s="58" t="s">
        <v>46</v>
      </c>
    </row>
    <row r="6" spans="1:10" x14ac:dyDescent="0.25">
      <c r="A6" s="77" t="s">
        <v>1</v>
      </c>
      <c r="B6" s="77"/>
      <c r="C6" s="77"/>
      <c r="D6" s="77"/>
      <c r="E6" s="59"/>
      <c r="F6" s="9">
        <f>F7+F8+F13+F21</f>
        <v>32781.5</v>
      </c>
      <c r="G6" s="9">
        <f>G7+G8+G13+G21</f>
        <v>3476.5</v>
      </c>
      <c r="H6" s="9">
        <f>H7+H8+H13+H21</f>
        <v>4312</v>
      </c>
      <c r="I6" s="9">
        <f>I7+I8+I13+I21</f>
        <v>12498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60" t="s">
        <v>47</v>
      </c>
      <c r="F7" s="10">
        <f>SUM(G7:J7)</f>
        <v>607.5</v>
      </c>
      <c r="G7" s="10">
        <v>175.5</v>
      </c>
      <c r="H7" s="10">
        <v>170</v>
      </c>
      <c r="I7" s="10">
        <v>131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60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57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57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57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57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60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56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57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57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57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56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57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57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60"/>
      <c r="F21" s="9">
        <f>SUM(G21:J21)</f>
        <v>32174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12367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60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60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60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60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60" t="s">
        <v>81</v>
      </c>
      <c r="F26" s="11">
        <f t="shared" si="1"/>
        <v>495</v>
      </c>
      <c r="G26" s="45">
        <v>495</v>
      </c>
      <c r="H26" s="45">
        <v>0</v>
      </c>
      <c r="I26" s="45">
        <v>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59"/>
      <c r="F27" s="14">
        <f>F28+F37+F42+F45+F50+F55+F58+F68</f>
        <v>41643.5</v>
      </c>
      <c r="G27" s="15">
        <f>G28+G37+G42+G45+G50+G55+G58+G68</f>
        <v>12338.5</v>
      </c>
      <c r="H27" s="15">
        <f>H28+H37+H42+H45+H50+H55+H58+H68</f>
        <v>4312</v>
      </c>
      <c r="I27" s="15">
        <f>I28+I37+I42+I45+I50+I55+I58+I68</f>
        <v>12498</v>
      </c>
      <c r="J27" s="15">
        <f>J28+J37+J42+J45+J50+J55+J58+J68</f>
        <v>12495</v>
      </c>
    </row>
    <row r="28" spans="1:10" x14ac:dyDescent="0.25">
      <c r="A28" s="78" t="s">
        <v>17</v>
      </c>
      <c r="B28" s="78"/>
      <c r="C28" s="78"/>
      <c r="D28" s="78"/>
      <c r="E28" s="60"/>
      <c r="F28" s="16">
        <f>SUM(G28:J28)</f>
        <v>1551</v>
      </c>
      <c r="G28" s="16">
        <f>SUM(G29:G36)</f>
        <v>213</v>
      </c>
      <c r="H28" s="16">
        <f>SUM(H29:H36)</f>
        <v>282</v>
      </c>
      <c r="I28" s="16">
        <f>SUM(I29:I36)</f>
        <v>528</v>
      </c>
      <c r="J28" s="16">
        <f>SUM(J29:J36)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0</v>
      </c>
      <c r="G29" s="19">
        <v>40</v>
      </c>
      <c r="H29" s="19">
        <v>-40</v>
      </c>
      <c r="I29" s="19">
        <v>0</v>
      </c>
      <c r="J29" s="19">
        <v>0</v>
      </c>
    </row>
    <row r="30" spans="1:10" x14ac:dyDescent="0.25">
      <c r="A30" s="82" t="s">
        <v>99</v>
      </c>
      <c r="B30" s="83"/>
      <c r="C30" s="83"/>
      <c r="D30" s="84"/>
      <c r="E30" s="17" t="s">
        <v>48</v>
      </c>
      <c r="F30" s="18">
        <f>SUM(G30:J30)</f>
        <v>40</v>
      </c>
      <c r="G30" s="19">
        <v>0</v>
      </c>
      <c r="H30" s="19">
        <v>40</v>
      </c>
      <c r="I30" s="19">
        <v>0</v>
      </c>
      <c r="J30" s="19">
        <v>0</v>
      </c>
    </row>
    <row r="31" spans="1:10" ht="30" customHeight="1" x14ac:dyDescent="0.25">
      <c r="A31" s="93" t="s">
        <v>61</v>
      </c>
      <c r="B31" s="94"/>
      <c r="C31" s="94"/>
      <c r="D31" s="95"/>
      <c r="E31" s="38" t="s">
        <v>49</v>
      </c>
      <c r="F31" s="18">
        <f>SUM(G31:J31)</f>
        <v>30</v>
      </c>
      <c r="G31" s="18">
        <v>30</v>
      </c>
      <c r="H31" s="18">
        <v>0</v>
      </c>
      <c r="I31" s="18">
        <v>0</v>
      </c>
      <c r="J31" s="18">
        <v>0</v>
      </c>
    </row>
    <row r="32" spans="1:10" ht="21" customHeight="1" x14ac:dyDescent="0.25">
      <c r="A32" s="122" t="s">
        <v>82</v>
      </c>
      <c r="B32" s="105"/>
      <c r="C32" s="105"/>
      <c r="D32" s="106"/>
      <c r="E32" s="38" t="s">
        <v>83</v>
      </c>
      <c r="F32" s="18">
        <f t="shared" ref="F32:F34" si="2">SUM(G32:J32)</f>
        <v>1108</v>
      </c>
      <c r="G32" s="18">
        <v>0</v>
      </c>
      <c r="H32" s="18">
        <v>220</v>
      </c>
      <c r="I32" s="18">
        <v>444</v>
      </c>
      <c r="J32" s="18">
        <v>444</v>
      </c>
    </row>
    <row r="33" spans="1:10" ht="19.5" customHeight="1" x14ac:dyDescent="0.25">
      <c r="A33" s="109"/>
      <c r="B33" s="110"/>
      <c r="C33" s="110"/>
      <c r="D33" s="111"/>
      <c r="E33" s="38" t="s">
        <v>84</v>
      </c>
      <c r="F33" s="18">
        <f t="shared" si="2"/>
        <v>210</v>
      </c>
      <c r="G33" s="18">
        <v>0</v>
      </c>
      <c r="H33" s="18">
        <v>42</v>
      </c>
      <c r="I33" s="18">
        <v>84</v>
      </c>
      <c r="J33" s="18">
        <v>84</v>
      </c>
    </row>
    <row r="34" spans="1:10" ht="23.25" customHeight="1" x14ac:dyDescent="0.25">
      <c r="A34" s="112"/>
      <c r="B34" s="113"/>
      <c r="C34" s="113"/>
      <c r="D34" s="114"/>
      <c r="E34" s="38" t="s">
        <v>50</v>
      </c>
      <c r="F34" s="18">
        <f t="shared" si="2"/>
        <v>58</v>
      </c>
      <c r="G34" s="18">
        <v>58</v>
      </c>
      <c r="H34" s="18">
        <v>0</v>
      </c>
      <c r="I34" s="18">
        <v>0</v>
      </c>
      <c r="J34" s="18">
        <v>0</v>
      </c>
    </row>
    <row r="35" spans="1:10" ht="29.25" customHeight="1" x14ac:dyDescent="0.25">
      <c r="A35" s="85" t="s">
        <v>19</v>
      </c>
      <c r="B35" s="86"/>
      <c r="C35" s="86"/>
      <c r="D35" s="87"/>
      <c r="E35" s="20" t="s">
        <v>50</v>
      </c>
      <c r="F35" s="18">
        <f>SUM(G35:J35)</f>
        <v>85</v>
      </c>
      <c r="G35" s="18">
        <v>85</v>
      </c>
      <c r="H35" s="18">
        <v>0</v>
      </c>
      <c r="I35" s="18">
        <v>0</v>
      </c>
      <c r="J35" s="18">
        <v>0</v>
      </c>
    </row>
    <row r="36" spans="1:10" ht="27" customHeight="1" x14ac:dyDescent="0.25">
      <c r="A36" s="85" t="s">
        <v>91</v>
      </c>
      <c r="B36" s="86"/>
      <c r="C36" s="86"/>
      <c r="D36" s="87"/>
      <c r="E36" s="20" t="s">
        <v>50</v>
      </c>
      <c r="F36" s="18">
        <f>SUM(G36:J36)</f>
        <v>20</v>
      </c>
      <c r="G36" s="18">
        <v>0</v>
      </c>
      <c r="H36" s="18">
        <v>20</v>
      </c>
      <c r="I36" s="18">
        <v>0</v>
      </c>
      <c r="J36" s="18">
        <v>0</v>
      </c>
    </row>
    <row r="37" spans="1:10" x14ac:dyDescent="0.25">
      <c r="A37" s="88" t="s">
        <v>20</v>
      </c>
      <c r="B37" s="88"/>
      <c r="C37" s="88"/>
      <c r="D37" s="88"/>
      <c r="E37" s="21"/>
      <c r="F37" s="16">
        <f>SUM(F38:F41)</f>
        <v>1295.5</v>
      </c>
      <c r="G37" s="16">
        <f t="shared" ref="G37:J37" si="3">SUM(G38:G41)</f>
        <v>125</v>
      </c>
      <c r="H37" s="16">
        <f t="shared" si="3"/>
        <v>329</v>
      </c>
      <c r="I37" s="16">
        <f t="shared" si="3"/>
        <v>407.5</v>
      </c>
      <c r="J37" s="16">
        <f t="shared" si="3"/>
        <v>434</v>
      </c>
    </row>
    <row r="38" spans="1:10" ht="52.5" customHeight="1" x14ac:dyDescent="0.25">
      <c r="A38" s="98" t="s">
        <v>21</v>
      </c>
      <c r="B38" s="99"/>
      <c r="C38" s="99"/>
      <c r="D38" s="100"/>
      <c r="E38" s="22" t="s">
        <v>51</v>
      </c>
      <c r="F38" s="23">
        <f>SUM(G38:J38)</f>
        <v>281.5</v>
      </c>
      <c r="G38" s="23">
        <v>50</v>
      </c>
      <c r="H38" s="23">
        <v>0</v>
      </c>
      <c r="I38" s="23">
        <v>100.5</v>
      </c>
      <c r="J38" s="23">
        <v>131</v>
      </c>
    </row>
    <row r="39" spans="1:10" ht="17.25" customHeight="1" x14ac:dyDescent="0.25">
      <c r="A39" s="108" t="s">
        <v>85</v>
      </c>
      <c r="B39" s="105"/>
      <c r="C39" s="105"/>
      <c r="D39" s="106"/>
      <c r="E39" s="22" t="s">
        <v>86</v>
      </c>
      <c r="F39" s="23">
        <f>SUM(G39:J39)</f>
        <v>787</v>
      </c>
      <c r="G39" s="23">
        <v>14</v>
      </c>
      <c r="H39" s="23">
        <v>260</v>
      </c>
      <c r="I39" s="23">
        <v>258</v>
      </c>
      <c r="J39" s="23">
        <v>255</v>
      </c>
    </row>
    <row r="40" spans="1:10" ht="9.75" customHeight="1" x14ac:dyDescent="0.25">
      <c r="A40" s="109"/>
      <c r="B40" s="110"/>
      <c r="C40" s="110"/>
      <c r="D40" s="111"/>
      <c r="E40" s="22" t="s">
        <v>87</v>
      </c>
      <c r="F40" s="23">
        <f>SUM(G40:J40)</f>
        <v>149</v>
      </c>
      <c r="G40" s="23">
        <v>3</v>
      </c>
      <c r="H40" s="23">
        <v>49</v>
      </c>
      <c r="I40" s="23">
        <v>49</v>
      </c>
      <c r="J40" s="23">
        <v>48</v>
      </c>
    </row>
    <row r="41" spans="1:10" ht="13.5" customHeight="1" x14ac:dyDescent="0.25">
      <c r="A41" s="112"/>
      <c r="B41" s="113"/>
      <c r="C41" s="113"/>
      <c r="D41" s="114"/>
      <c r="E41" s="22" t="s">
        <v>51</v>
      </c>
      <c r="F41" s="23">
        <f>SUM(G41:J41)</f>
        <v>78</v>
      </c>
      <c r="G41" s="23">
        <v>58</v>
      </c>
      <c r="H41" s="23">
        <v>20</v>
      </c>
      <c r="I41" s="23">
        <v>0</v>
      </c>
      <c r="J41" s="23">
        <v>0</v>
      </c>
    </row>
    <row r="42" spans="1:10" ht="14.25" customHeight="1" x14ac:dyDescent="0.25">
      <c r="A42" s="88" t="s">
        <v>22</v>
      </c>
      <c r="B42" s="88"/>
      <c r="C42" s="88"/>
      <c r="D42" s="88"/>
      <c r="E42" s="21"/>
      <c r="F42" s="16">
        <f>F43+F44</f>
        <v>1092</v>
      </c>
      <c r="G42" s="16">
        <f>G43+G44</f>
        <v>1092</v>
      </c>
      <c r="H42" s="16">
        <f t="shared" ref="H42:J42" si="4">H43+H44</f>
        <v>0</v>
      </c>
      <c r="I42" s="16">
        <f t="shared" si="4"/>
        <v>0</v>
      </c>
      <c r="J42" s="16">
        <f t="shared" si="4"/>
        <v>0</v>
      </c>
    </row>
    <row r="43" spans="1:10" ht="27" customHeight="1" x14ac:dyDescent="0.25">
      <c r="A43" s="104" t="s">
        <v>62</v>
      </c>
      <c r="B43" s="105"/>
      <c r="C43" s="105"/>
      <c r="D43" s="106"/>
      <c r="E43" s="22" t="s">
        <v>52</v>
      </c>
      <c r="F43" s="23">
        <f t="shared" ref="F43:F67" si="5">SUM(G43:J43)</f>
        <v>1017</v>
      </c>
      <c r="G43" s="23">
        <v>1017</v>
      </c>
      <c r="H43" s="23">
        <v>0</v>
      </c>
      <c r="I43" s="23">
        <v>0</v>
      </c>
      <c r="J43" s="23">
        <v>0</v>
      </c>
    </row>
    <row r="44" spans="1:10" x14ac:dyDescent="0.25">
      <c r="A44" s="107" t="s">
        <v>55</v>
      </c>
      <c r="B44" s="107"/>
      <c r="C44" s="107"/>
      <c r="D44" s="107"/>
      <c r="E44" s="22" t="s">
        <v>51</v>
      </c>
      <c r="F44" s="23">
        <f t="shared" si="5"/>
        <v>75</v>
      </c>
      <c r="G44" s="23">
        <v>75</v>
      </c>
      <c r="H44" s="23">
        <v>0</v>
      </c>
      <c r="I44" s="23">
        <v>0</v>
      </c>
      <c r="J44" s="23">
        <v>0</v>
      </c>
    </row>
    <row r="45" spans="1:10" x14ac:dyDescent="0.25">
      <c r="A45" s="78" t="s">
        <v>23</v>
      </c>
      <c r="B45" s="78"/>
      <c r="C45" s="78"/>
      <c r="D45" s="78"/>
      <c r="E45" s="24"/>
      <c r="F45" s="25">
        <f>SUM(G45:J45)</f>
        <v>225</v>
      </c>
      <c r="G45" s="16">
        <f>G46+G48</f>
        <v>225</v>
      </c>
      <c r="H45" s="16">
        <f>H46+H48</f>
        <v>0</v>
      </c>
      <c r="I45" s="16">
        <f>I46+I48</f>
        <v>0</v>
      </c>
      <c r="J45" s="16">
        <f>J46+J48</f>
        <v>0</v>
      </c>
    </row>
    <row r="46" spans="1:10" ht="27" customHeight="1" x14ac:dyDescent="0.25">
      <c r="A46" s="79" t="s">
        <v>24</v>
      </c>
      <c r="B46" s="80"/>
      <c r="C46" s="80"/>
      <c r="D46" s="81"/>
      <c r="E46" s="26"/>
      <c r="F46" s="25">
        <f>F47</f>
        <v>150</v>
      </c>
      <c r="G46" s="25">
        <f t="shared" ref="G46:J46" si="6">G47</f>
        <v>150</v>
      </c>
      <c r="H46" s="25">
        <f t="shared" si="6"/>
        <v>0</v>
      </c>
      <c r="I46" s="25">
        <f t="shared" si="6"/>
        <v>0</v>
      </c>
      <c r="J46" s="25">
        <f t="shared" si="6"/>
        <v>0</v>
      </c>
    </row>
    <row r="47" spans="1:10" ht="27.75" customHeight="1" x14ac:dyDescent="0.25">
      <c r="A47" s="85" t="s">
        <v>56</v>
      </c>
      <c r="B47" s="96"/>
      <c r="C47" s="96"/>
      <c r="D47" s="97"/>
      <c r="E47" s="27" t="s">
        <v>51</v>
      </c>
      <c r="F47" s="29">
        <f t="shared" si="5"/>
        <v>150</v>
      </c>
      <c r="G47" s="29">
        <v>150</v>
      </c>
      <c r="H47" s="29">
        <v>0</v>
      </c>
      <c r="I47" s="29">
        <v>0</v>
      </c>
      <c r="J47" s="29">
        <v>0</v>
      </c>
    </row>
    <row r="48" spans="1:10" x14ac:dyDescent="0.25">
      <c r="A48" s="79" t="s">
        <v>57</v>
      </c>
      <c r="B48" s="80"/>
      <c r="C48" s="80"/>
      <c r="D48" s="81"/>
      <c r="E48" s="26"/>
      <c r="F48" s="30">
        <f>F49</f>
        <v>75</v>
      </c>
      <c r="G48" s="30">
        <f t="shared" ref="G48:J48" si="7">G49</f>
        <v>75</v>
      </c>
      <c r="H48" s="30">
        <f t="shared" si="7"/>
        <v>0</v>
      </c>
      <c r="I48" s="30">
        <f t="shared" si="7"/>
        <v>0</v>
      </c>
      <c r="J48" s="30">
        <f t="shared" si="7"/>
        <v>0</v>
      </c>
    </row>
    <row r="49" spans="1:10" x14ac:dyDescent="0.25">
      <c r="A49" s="98" t="s">
        <v>58</v>
      </c>
      <c r="B49" s="99"/>
      <c r="C49" s="99"/>
      <c r="D49" s="100"/>
      <c r="E49" s="27" t="s">
        <v>51</v>
      </c>
      <c r="F49" s="28">
        <f>SUM(G49:J49)</f>
        <v>75</v>
      </c>
      <c r="G49" s="28">
        <v>75</v>
      </c>
      <c r="H49" s="28">
        <v>0</v>
      </c>
      <c r="I49" s="28">
        <v>0</v>
      </c>
      <c r="J49" s="28">
        <v>0</v>
      </c>
    </row>
    <row r="50" spans="1:10" ht="19.5" customHeight="1" x14ac:dyDescent="0.25">
      <c r="A50" s="78" t="s">
        <v>25</v>
      </c>
      <c r="B50" s="78"/>
      <c r="C50" s="78"/>
      <c r="D50" s="78"/>
      <c r="E50" s="24"/>
      <c r="F50" s="15">
        <f>SUM(G50:J50)</f>
        <v>6432</v>
      </c>
      <c r="G50" s="15">
        <f>SUM(G51:G54)</f>
        <v>3643</v>
      </c>
      <c r="H50" s="15">
        <f>SUM(H51:H54)</f>
        <v>2789</v>
      </c>
      <c r="I50" s="15">
        <f>SUM(I51:I54)</f>
        <v>0</v>
      </c>
      <c r="J50" s="15">
        <f>SUM(J51:J54)</f>
        <v>0</v>
      </c>
    </row>
    <row r="51" spans="1:10" ht="36" customHeight="1" x14ac:dyDescent="0.25">
      <c r="A51" s="89" t="s">
        <v>26</v>
      </c>
      <c r="B51" s="90"/>
      <c r="C51" s="90"/>
      <c r="D51" s="91"/>
      <c r="E51" s="31" t="s">
        <v>51</v>
      </c>
      <c r="F51" s="29">
        <f t="shared" si="5"/>
        <v>5762</v>
      </c>
      <c r="G51" s="29">
        <v>2973</v>
      </c>
      <c r="H51" s="29">
        <v>2789</v>
      </c>
      <c r="I51" s="29">
        <v>0</v>
      </c>
      <c r="J51" s="29">
        <v>0</v>
      </c>
    </row>
    <row r="52" spans="1:10" ht="38.25" customHeight="1" x14ac:dyDescent="0.25">
      <c r="A52" s="89" t="s">
        <v>27</v>
      </c>
      <c r="B52" s="90"/>
      <c r="C52" s="90"/>
      <c r="D52" s="91"/>
      <c r="E52" s="31" t="s">
        <v>51</v>
      </c>
      <c r="F52" s="29">
        <f t="shared" si="5"/>
        <v>80</v>
      </c>
      <c r="G52" s="29">
        <v>80</v>
      </c>
      <c r="H52" s="29">
        <v>0</v>
      </c>
      <c r="I52" s="29">
        <v>0</v>
      </c>
      <c r="J52" s="29">
        <v>0</v>
      </c>
    </row>
    <row r="53" spans="1:10" ht="22.5" customHeight="1" x14ac:dyDescent="0.25">
      <c r="A53" s="89" t="s">
        <v>28</v>
      </c>
      <c r="B53" s="90"/>
      <c r="C53" s="90"/>
      <c r="D53" s="91"/>
      <c r="E53" s="31" t="s">
        <v>51</v>
      </c>
      <c r="F53" s="18">
        <f t="shared" si="5"/>
        <v>550</v>
      </c>
      <c r="G53" s="18">
        <v>550</v>
      </c>
      <c r="H53" s="18">
        <v>0</v>
      </c>
      <c r="I53" s="18">
        <v>0</v>
      </c>
      <c r="J53" s="18">
        <v>0</v>
      </c>
    </row>
    <row r="54" spans="1:10" ht="29.25" customHeight="1" x14ac:dyDescent="0.25">
      <c r="A54" s="89" t="s">
        <v>29</v>
      </c>
      <c r="B54" s="90"/>
      <c r="C54" s="90"/>
      <c r="D54" s="91"/>
      <c r="E54" s="31" t="s">
        <v>50</v>
      </c>
      <c r="F54" s="18">
        <f t="shared" si="5"/>
        <v>40</v>
      </c>
      <c r="G54" s="18">
        <v>40</v>
      </c>
      <c r="H54" s="18">
        <v>0</v>
      </c>
      <c r="I54" s="18">
        <v>0</v>
      </c>
      <c r="J54" s="18">
        <v>0</v>
      </c>
    </row>
    <row r="55" spans="1:10" ht="19.5" customHeight="1" x14ac:dyDescent="0.25">
      <c r="A55" s="78" t="s">
        <v>30</v>
      </c>
      <c r="B55" s="78"/>
      <c r="C55" s="78"/>
      <c r="D55" s="78"/>
      <c r="E55" s="24"/>
      <c r="F55" s="25">
        <f>SUM(G55:J55)</f>
        <v>22158</v>
      </c>
      <c r="G55" s="25">
        <f>G56+G57</f>
        <v>658</v>
      </c>
      <c r="H55" s="25">
        <f t="shared" ref="H55:J55" si="8">H56+H57</f>
        <v>0</v>
      </c>
      <c r="I55" s="25">
        <f t="shared" si="8"/>
        <v>10750</v>
      </c>
      <c r="J55" s="25">
        <f t="shared" si="8"/>
        <v>10750</v>
      </c>
    </row>
    <row r="56" spans="1:10" ht="22.5" customHeight="1" x14ac:dyDescent="0.25">
      <c r="A56" s="92" t="s">
        <v>59</v>
      </c>
      <c r="B56" s="86"/>
      <c r="C56" s="86"/>
      <c r="D56" s="87"/>
      <c r="E56" s="32" t="s">
        <v>48</v>
      </c>
      <c r="F56" s="18">
        <f t="shared" si="5"/>
        <v>100</v>
      </c>
      <c r="G56" s="18">
        <v>100</v>
      </c>
      <c r="H56" s="18">
        <v>0</v>
      </c>
      <c r="I56" s="18">
        <v>0</v>
      </c>
      <c r="J56" s="18">
        <v>0</v>
      </c>
    </row>
    <row r="57" spans="1:10" ht="38.25" customHeight="1" x14ac:dyDescent="0.25">
      <c r="A57" s="92" t="s">
        <v>94</v>
      </c>
      <c r="B57" s="86"/>
      <c r="C57" s="86"/>
      <c r="D57" s="87"/>
      <c r="E57" s="32" t="s">
        <v>51</v>
      </c>
      <c r="F57" s="18">
        <f t="shared" si="5"/>
        <v>22058</v>
      </c>
      <c r="G57" s="18">
        <v>558</v>
      </c>
      <c r="H57" s="18">
        <v>0</v>
      </c>
      <c r="I57" s="18">
        <v>10750</v>
      </c>
      <c r="J57" s="18">
        <v>10750</v>
      </c>
    </row>
    <row r="58" spans="1:10" ht="18.75" customHeight="1" x14ac:dyDescent="0.25">
      <c r="A58" s="78" t="s">
        <v>32</v>
      </c>
      <c r="B58" s="78"/>
      <c r="C58" s="78"/>
      <c r="D58" s="78"/>
      <c r="E58" s="24"/>
      <c r="F58" s="33">
        <f>SUM(G58:J58)</f>
        <v>8870</v>
      </c>
      <c r="G58" s="33">
        <f>SUM(G59:G67)</f>
        <v>6362.5</v>
      </c>
      <c r="H58" s="33">
        <f>SUM(H59:H67)</f>
        <v>912</v>
      </c>
      <c r="I58" s="33">
        <f>SUM(I59:I67)</f>
        <v>812.5</v>
      </c>
      <c r="J58" s="33">
        <f>SUM(J59:J67)</f>
        <v>783</v>
      </c>
    </row>
    <row r="59" spans="1:10" ht="30" customHeight="1" x14ac:dyDescent="0.25">
      <c r="A59" s="89" t="s">
        <v>60</v>
      </c>
      <c r="B59" s="90"/>
      <c r="C59" s="90"/>
      <c r="D59" s="91"/>
      <c r="E59" s="31" t="s">
        <v>51</v>
      </c>
      <c r="F59" s="18">
        <f t="shared" si="5"/>
        <v>2774</v>
      </c>
      <c r="G59" s="18">
        <v>427</v>
      </c>
      <c r="H59" s="18">
        <v>782</v>
      </c>
      <c r="I59" s="18">
        <v>782</v>
      </c>
      <c r="J59" s="18">
        <v>783</v>
      </c>
    </row>
    <row r="60" spans="1:10" ht="29.25" customHeight="1" x14ac:dyDescent="0.25">
      <c r="A60" s="71" t="s">
        <v>37</v>
      </c>
      <c r="B60" s="72"/>
      <c r="C60" s="72"/>
      <c r="D60" s="73"/>
      <c r="E60" s="31" t="s">
        <v>51</v>
      </c>
      <c r="F60" s="18">
        <f t="shared" si="5"/>
        <v>4280</v>
      </c>
      <c r="G60" s="29">
        <v>4280</v>
      </c>
      <c r="H60" s="29">
        <v>0</v>
      </c>
      <c r="I60" s="29">
        <v>0</v>
      </c>
      <c r="J60" s="34">
        <v>0</v>
      </c>
    </row>
    <row r="61" spans="1:10" x14ac:dyDescent="0.25">
      <c r="A61" s="71" t="s">
        <v>33</v>
      </c>
      <c r="B61" s="72"/>
      <c r="C61" s="72"/>
      <c r="D61" s="73"/>
      <c r="E61" s="31" t="s">
        <v>51</v>
      </c>
      <c r="F61" s="18">
        <f t="shared" si="5"/>
        <v>427</v>
      </c>
      <c r="G61" s="29">
        <v>427</v>
      </c>
      <c r="H61" s="29">
        <v>0</v>
      </c>
      <c r="I61" s="29">
        <v>0</v>
      </c>
      <c r="J61" s="34">
        <v>0</v>
      </c>
    </row>
    <row r="62" spans="1:10" x14ac:dyDescent="0.25">
      <c r="A62" s="71" t="s">
        <v>34</v>
      </c>
      <c r="B62" s="72"/>
      <c r="C62" s="72"/>
      <c r="D62" s="73"/>
      <c r="E62" s="31" t="s">
        <v>51</v>
      </c>
      <c r="F62" s="18">
        <f t="shared" si="5"/>
        <v>157</v>
      </c>
      <c r="G62" s="29">
        <v>157</v>
      </c>
      <c r="H62" s="29">
        <v>0</v>
      </c>
      <c r="I62" s="29">
        <v>0</v>
      </c>
      <c r="J62" s="34">
        <v>0</v>
      </c>
    </row>
    <row r="63" spans="1:10" x14ac:dyDescent="0.25">
      <c r="A63" s="71" t="s">
        <v>96</v>
      </c>
      <c r="B63" s="72"/>
      <c r="C63" s="72"/>
      <c r="D63" s="73"/>
      <c r="E63" s="31" t="s">
        <v>51</v>
      </c>
      <c r="F63" s="18">
        <f t="shared" si="5"/>
        <v>25</v>
      </c>
      <c r="G63" s="29">
        <v>25</v>
      </c>
      <c r="H63" s="29">
        <v>0</v>
      </c>
      <c r="I63" s="29">
        <v>0</v>
      </c>
      <c r="J63" s="34">
        <v>0</v>
      </c>
    </row>
    <row r="64" spans="1:10" x14ac:dyDescent="0.25">
      <c r="A64" s="71" t="s">
        <v>95</v>
      </c>
      <c r="B64" s="72"/>
      <c r="C64" s="72"/>
      <c r="D64" s="73"/>
      <c r="E64" s="31" t="s">
        <v>51</v>
      </c>
      <c r="F64" s="18">
        <f t="shared" si="5"/>
        <v>25</v>
      </c>
      <c r="G64" s="29">
        <v>25</v>
      </c>
      <c r="H64" s="29"/>
      <c r="I64" s="29"/>
      <c r="J64" s="34"/>
    </row>
    <row r="65" spans="1:10" x14ac:dyDescent="0.25">
      <c r="A65" s="71" t="s">
        <v>36</v>
      </c>
      <c r="B65" s="72"/>
      <c r="C65" s="72"/>
      <c r="D65" s="73"/>
      <c r="E65" s="31" t="s">
        <v>51</v>
      </c>
      <c r="F65" s="18">
        <f t="shared" si="5"/>
        <v>50</v>
      </c>
      <c r="G65" s="29">
        <v>50</v>
      </c>
      <c r="H65" s="29">
        <v>0</v>
      </c>
      <c r="I65" s="29">
        <v>0</v>
      </c>
      <c r="J65" s="34">
        <v>0</v>
      </c>
    </row>
    <row r="66" spans="1:10" ht="19.5" customHeight="1" x14ac:dyDescent="0.25">
      <c r="A66" s="71" t="s">
        <v>63</v>
      </c>
      <c r="B66" s="72"/>
      <c r="C66" s="72"/>
      <c r="D66" s="73"/>
      <c r="E66" s="31" t="s">
        <v>51</v>
      </c>
      <c r="F66" s="18">
        <f t="shared" si="5"/>
        <v>250</v>
      </c>
      <c r="G66" s="29">
        <v>250</v>
      </c>
      <c r="H66" s="29">
        <v>0</v>
      </c>
      <c r="I66" s="29">
        <v>0</v>
      </c>
      <c r="J66" s="34">
        <v>0</v>
      </c>
    </row>
    <row r="67" spans="1:10" x14ac:dyDescent="0.25">
      <c r="A67" s="71" t="s">
        <v>64</v>
      </c>
      <c r="B67" s="72"/>
      <c r="C67" s="72"/>
      <c r="D67" s="73"/>
      <c r="E67" s="31" t="s">
        <v>51</v>
      </c>
      <c r="F67" s="18">
        <f t="shared" si="5"/>
        <v>882</v>
      </c>
      <c r="G67" s="29">
        <v>721.5</v>
      </c>
      <c r="H67" s="29">
        <v>130</v>
      </c>
      <c r="I67" s="29">
        <v>30.5</v>
      </c>
      <c r="J67" s="34">
        <v>0</v>
      </c>
    </row>
    <row r="68" spans="1:10" ht="13.5" customHeight="1" x14ac:dyDescent="0.25">
      <c r="A68" s="78" t="s">
        <v>38</v>
      </c>
      <c r="B68" s="78"/>
      <c r="C68" s="78"/>
      <c r="D68" s="78"/>
      <c r="E68" s="24"/>
      <c r="F68" s="25">
        <f>F69</f>
        <v>20</v>
      </c>
      <c r="G68" s="25">
        <f>G69</f>
        <v>20</v>
      </c>
      <c r="H68" s="25">
        <f>H69</f>
        <v>0</v>
      </c>
      <c r="I68" s="25">
        <f>I69</f>
        <v>0</v>
      </c>
      <c r="J68" s="25">
        <f>J69</f>
        <v>0</v>
      </c>
    </row>
    <row r="69" spans="1:10" x14ac:dyDescent="0.25">
      <c r="A69" s="92" t="s">
        <v>88</v>
      </c>
      <c r="B69" s="86"/>
      <c r="C69" s="86"/>
      <c r="D69" s="87"/>
      <c r="E69" s="32" t="s">
        <v>48</v>
      </c>
      <c r="F69" s="35">
        <f>SUM(G69:J69)</f>
        <v>20</v>
      </c>
      <c r="G69" s="19">
        <v>20</v>
      </c>
      <c r="H69" s="19">
        <v>0</v>
      </c>
      <c r="I69" s="19">
        <v>0</v>
      </c>
      <c r="J69" s="19">
        <v>0</v>
      </c>
    </row>
    <row r="70" spans="1:10" x14ac:dyDescent="0.25">
      <c r="A70" s="77" t="s">
        <v>39</v>
      </c>
      <c r="B70" s="77"/>
      <c r="C70" s="77"/>
      <c r="D70" s="77"/>
      <c r="E70" s="59"/>
      <c r="F70" s="37">
        <f>F6-F27</f>
        <v>-8862</v>
      </c>
      <c r="G70" s="16">
        <f>G6-G27</f>
        <v>-8862</v>
      </c>
      <c r="H70" s="16">
        <f t="shared" ref="H70:J70" si="9">H6-H27</f>
        <v>0</v>
      </c>
      <c r="I70" s="16">
        <f t="shared" si="9"/>
        <v>0</v>
      </c>
      <c r="J70" s="16">
        <f t="shared" si="9"/>
        <v>0</v>
      </c>
    </row>
    <row r="72" spans="1:10" x14ac:dyDescent="0.25">
      <c r="A72" s="39" t="s">
        <v>66</v>
      </c>
    </row>
    <row r="73" spans="1:10" x14ac:dyDescent="0.25">
      <c r="A73" s="39" t="s">
        <v>67</v>
      </c>
      <c r="E73" s="39"/>
      <c r="F73" s="39" t="s">
        <v>68</v>
      </c>
    </row>
    <row r="74" spans="1:10" x14ac:dyDescent="0.25">
      <c r="A74" s="39" t="s">
        <v>69</v>
      </c>
      <c r="E74" s="39"/>
      <c r="F74" s="39" t="s">
        <v>70</v>
      </c>
    </row>
    <row r="75" spans="1:10" x14ac:dyDescent="0.25">
      <c r="A75" s="36"/>
      <c r="B75" s="36"/>
      <c r="C75" s="36"/>
      <c r="D75" s="36"/>
    </row>
  </sheetData>
  <mergeCells count="64">
    <mergeCell ref="A8:D8"/>
    <mergeCell ref="B2:J2"/>
    <mergeCell ref="D3:H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32:D34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8:D48"/>
    <mergeCell ref="A35:D35"/>
    <mergeCell ref="A36:D36"/>
    <mergeCell ref="A37:D37"/>
    <mergeCell ref="A38:D38"/>
    <mergeCell ref="A39:D41"/>
    <mergeCell ref="A42:D42"/>
    <mergeCell ref="A43:D43"/>
    <mergeCell ref="A44:D44"/>
    <mergeCell ref="A45:D45"/>
    <mergeCell ref="A46:D46"/>
    <mergeCell ref="A47:D47"/>
    <mergeCell ref="A60:D60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7:D67"/>
    <mergeCell ref="A68:D68"/>
    <mergeCell ref="A69:D69"/>
    <mergeCell ref="A70:D70"/>
    <mergeCell ref="A61:D61"/>
    <mergeCell ref="A62:D62"/>
    <mergeCell ref="A63:D63"/>
    <mergeCell ref="A64:D64"/>
    <mergeCell ref="A65:D65"/>
    <mergeCell ref="A66:D66"/>
  </mergeCells>
  <pageMargins left="0.7" right="0.7" top="0.75" bottom="0.75" header="0.3" footer="0.3"/>
  <pageSetup scale="9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view="pageBreakPreview" zoomScaleNormal="100" zoomScaleSheetLayoutView="100" workbookViewId="0">
      <selection activeCell="H19" sqref="H19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100</v>
      </c>
      <c r="G1" s="7"/>
      <c r="H1" s="8"/>
      <c r="I1" s="8"/>
      <c r="J1" s="6"/>
    </row>
    <row r="2" spans="1:10" x14ac:dyDescent="0.25">
      <c r="B2" s="101" t="s">
        <v>101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55" t="s">
        <v>41</v>
      </c>
      <c r="F5" s="55" t="s">
        <v>42</v>
      </c>
      <c r="G5" s="55" t="s">
        <v>43</v>
      </c>
      <c r="H5" s="55" t="s">
        <v>44</v>
      </c>
      <c r="I5" s="55" t="s">
        <v>45</v>
      </c>
      <c r="J5" s="55" t="s">
        <v>46</v>
      </c>
    </row>
    <row r="6" spans="1:10" x14ac:dyDescent="0.25">
      <c r="A6" s="77" t="s">
        <v>1</v>
      </c>
      <c r="B6" s="77"/>
      <c r="C6" s="77"/>
      <c r="D6" s="77"/>
      <c r="E6" s="52"/>
      <c r="F6" s="9">
        <f>F7+F8+F13+F21</f>
        <v>32829.5</v>
      </c>
      <c r="G6" s="9">
        <f>G7+G8+G13+G21</f>
        <v>3476.5</v>
      </c>
      <c r="H6" s="9">
        <f>H7+H8+H13+H21</f>
        <v>4312</v>
      </c>
      <c r="I6" s="9">
        <f>I7+I8+I13+I21</f>
        <v>12546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51" t="s">
        <v>47</v>
      </c>
      <c r="F7" s="10">
        <f>SUM(G7:J7)</f>
        <v>655.5</v>
      </c>
      <c r="G7" s="10">
        <v>175.5</v>
      </c>
      <c r="H7" s="10">
        <v>170</v>
      </c>
      <c r="I7" s="10">
        <v>179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51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53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53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53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53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51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54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53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53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53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54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53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53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51"/>
      <c r="F21" s="9">
        <f>SUM(G21:J21)</f>
        <v>32174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12367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51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51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51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51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51" t="s">
        <v>81</v>
      </c>
      <c r="F26" s="11">
        <f t="shared" si="1"/>
        <v>495</v>
      </c>
      <c r="G26" s="45">
        <v>495</v>
      </c>
      <c r="H26" s="45">
        <v>0</v>
      </c>
      <c r="I26" s="45">
        <v>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52"/>
      <c r="F27" s="14">
        <f>F28+F37+F43+F46+F51+F56+F60+F70</f>
        <v>41691.5</v>
      </c>
      <c r="G27" s="15">
        <f>G28+G37+G43+G46+G51+G56+G60+G70</f>
        <v>12338.5</v>
      </c>
      <c r="H27" s="15">
        <f>H28+H37+H43+H46+H51+H56+H60+H70</f>
        <v>4312</v>
      </c>
      <c r="I27" s="15">
        <f>I28+I37+I43+I46+I51+I56+I60+I70</f>
        <v>12546</v>
      </c>
      <c r="J27" s="15">
        <f>J28+J37+J43+J46+J51+J56+J60+J70</f>
        <v>12495</v>
      </c>
    </row>
    <row r="28" spans="1:10" x14ac:dyDescent="0.25">
      <c r="A28" s="78" t="s">
        <v>17</v>
      </c>
      <c r="B28" s="78"/>
      <c r="C28" s="78"/>
      <c r="D28" s="78"/>
      <c r="E28" s="51"/>
      <c r="F28" s="16">
        <f>SUM(G28:J28)</f>
        <v>1601</v>
      </c>
      <c r="G28" s="16">
        <f>SUM(G29:G36)</f>
        <v>213</v>
      </c>
      <c r="H28" s="16">
        <f>SUM(H29:H36)</f>
        <v>282</v>
      </c>
      <c r="I28" s="16">
        <f>SUM(I29:I36)</f>
        <v>578</v>
      </c>
      <c r="J28" s="16">
        <f>SUM(J29:J36)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0</v>
      </c>
      <c r="G29" s="19">
        <v>40</v>
      </c>
      <c r="H29" s="19">
        <v>-40</v>
      </c>
      <c r="I29" s="19">
        <v>0</v>
      </c>
      <c r="J29" s="19">
        <v>0</v>
      </c>
    </row>
    <row r="30" spans="1:10" x14ac:dyDescent="0.25">
      <c r="A30" s="82" t="s">
        <v>99</v>
      </c>
      <c r="B30" s="83"/>
      <c r="C30" s="83"/>
      <c r="D30" s="84"/>
      <c r="E30" s="17" t="s">
        <v>48</v>
      </c>
      <c r="F30" s="18">
        <f>SUM(G30:J30)</f>
        <v>40</v>
      </c>
      <c r="G30" s="19">
        <v>0</v>
      </c>
      <c r="H30" s="19">
        <v>40</v>
      </c>
      <c r="I30" s="19">
        <v>0</v>
      </c>
      <c r="J30" s="19">
        <v>0</v>
      </c>
    </row>
    <row r="31" spans="1:10" ht="30" customHeight="1" x14ac:dyDescent="0.25">
      <c r="A31" s="93" t="s">
        <v>61</v>
      </c>
      <c r="B31" s="94"/>
      <c r="C31" s="94"/>
      <c r="D31" s="95"/>
      <c r="E31" s="38" t="s">
        <v>49</v>
      </c>
      <c r="F31" s="18">
        <f>SUM(G31:J31)</f>
        <v>30</v>
      </c>
      <c r="G31" s="18">
        <v>30</v>
      </c>
      <c r="H31" s="18">
        <v>0</v>
      </c>
      <c r="I31" s="18">
        <v>0</v>
      </c>
      <c r="J31" s="18">
        <v>0</v>
      </c>
    </row>
    <row r="32" spans="1:10" ht="21" customHeight="1" x14ac:dyDescent="0.25">
      <c r="A32" s="122" t="s">
        <v>82</v>
      </c>
      <c r="B32" s="105"/>
      <c r="C32" s="105"/>
      <c r="D32" s="106"/>
      <c r="E32" s="38" t="s">
        <v>83</v>
      </c>
      <c r="F32" s="18">
        <f t="shared" ref="F32:F34" si="2">SUM(G32:J32)</f>
        <v>1108</v>
      </c>
      <c r="G32" s="18">
        <v>0</v>
      </c>
      <c r="H32" s="18">
        <v>220</v>
      </c>
      <c r="I32" s="18">
        <v>444</v>
      </c>
      <c r="J32" s="18">
        <v>444</v>
      </c>
    </row>
    <row r="33" spans="1:10" ht="19.5" customHeight="1" x14ac:dyDescent="0.25">
      <c r="A33" s="109"/>
      <c r="B33" s="110"/>
      <c r="C33" s="110"/>
      <c r="D33" s="111"/>
      <c r="E33" s="38" t="s">
        <v>84</v>
      </c>
      <c r="F33" s="18">
        <f t="shared" si="2"/>
        <v>210</v>
      </c>
      <c r="G33" s="18">
        <v>0</v>
      </c>
      <c r="H33" s="18">
        <v>42</v>
      </c>
      <c r="I33" s="18">
        <v>84</v>
      </c>
      <c r="J33" s="18">
        <v>84</v>
      </c>
    </row>
    <row r="34" spans="1:10" ht="23.25" customHeight="1" x14ac:dyDescent="0.25">
      <c r="A34" s="112"/>
      <c r="B34" s="113"/>
      <c r="C34" s="113"/>
      <c r="D34" s="114"/>
      <c r="E34" s="38" t="s">
        <v>50</v>
      </c>
      <c r="F34" s="18">
        <f t="shared" si="2"/>
        <v>108</v>
      </c>
      <c r="G34" s="18">
        <v>58</v>
      </c>
      <c r="H34" s="18">
        <v>0</v>
      </c>
      <c r="I34" s="18">
        <v>50</v>
      </c>
      <c r="J34" s="18">
        <v>0</v>
      </c>
    </row>
    <row r="35" spans="1:10" ht="29.25" customHeight="1" x14ac:dyDescent="0.25">
      <c r="A35" s="85" t="s">
        <v>19</v>
      </c>
      <c r="B35" s="86"/>
      <c r="C35" s="86"/>
      <c r="D35" s="87"/>
      <c r="E35" s="20" t="s">
        <v>50</v>
      </c>
      <c r="F35" s="18">
        <f>SUM(G35:J35)</f>
        <v>85</v>
      </c>
      <c r="G35" s="18">
        <v>85</v>
      </c>
      <c r="H35" s="18">
        <v>0</v>
      </c>
      <c r="I35" s="18">
        <v>0</v>
      </c>
      <c r="J35" s="18">
        <v>0</v>
      </c>
    </row>
    <row r="36" spans="1:10" ht="27" customHeight="1" x14ac:dyDescent="0.25">
      <c r="A36" s="85" t="s">
        <v>91</v>
      </c>
      <c r="B36" s="86"/>
      <c r="C36" s="86"/>
      <c r="D36" s="87"/>
      <c r="E36" s="20" t="s">
        <v>50</v>
      </c>
      <c r="F36" s="18">
        <f>SUM(G36:J36)</f>
        <v>20</v>
      </c>
      <c r="G36" s="18">
        <v>0</v>
      </c>
      <c r="H36" s="18">
        <v>20</v>
      </c>
      <c r="I36" s="18">
        <v>0</v>
      </c>
      <c r="J36" s="18">
        <v>0</v>
      </c>
    </row>
    <row r="37" spans="1:10" x14ac:dyDescent="0.25">
      <c r="A37" s="88" t="s">
        <v>20</v>
      </c>
      <c r="B37" s="88"/>
      <c r="C37" s="88"/>
      <c r="D37" s="88"/>
      <c r="E37" s="21"/>
      <c r="F37" s="16">
        <f>SUM(F38:F42)</f>
        <v>1365.5</v>
      </c>
      <c r="G37" s="16">
        <f t="shared" ref="G37:J37" si="3">SUM(G38:G42)</f>
        <v>125</v>
      </c>
      <c r="H37" s="16">
        <f t="shared" si="3"/>
        <v>329</v>
      </c>
      <c r="I37" s="16">
        <f t="shared" si="3"/>
        <v>477.5</v>
      </c>
      <c r="J37" s="16">
        <f t="shared" si="3"/>
        <v>434</v>
      </c>
    </row>
    <row r="38" spans="1:10" ht="52.5" customHeight="1" x14ac:dyDescent="0.25">
      <c r="A38" s="98" t="s">
        <v>21</v>
      </c>
      <c r="B38" s="99"/>
      <c r="C38" s="99"/>
      <c r="D38" s="100"/>
      <c r="E38" s="22" t="s">
        <v>51</v>
      </c>
      <c r="F38" s="23">
        <f>SUM(G38:J38)</f>
        <v>281.5</v>
      </c>
      <c r="G38" s="23">
        <v>50</v>
      </c>
      <c r="H38" s="23">
        <v>0</v>
      </c>
      <c r="I38" s="23">
        <v>100.5</v>
      </c>
      <c r="J38" s="23">
        <v>131</v>
      </c>
    </row>
    <row r="39" spans="1:10" ht="17.25" customHeight="1" x14ac:dyDescent="0.25">
      <c r="A39" s="108" t="s">
        <v>85</v>
      </c>
      <c r="B39" s="105"/>
      <c r="C39" s="105"/>
      <c r="D39" s="106"/>
      <c r="E39" s="22" t="s">
        <v>86</v>
      </c>
      <c r="F39" s="23">
        <f>SUM(G39:J39)</f>
        <v>787</v>
      </c>
      <c r="G39" s="23">
        <v>14</v>
      </c>
      <c r="H39" s="23">
        <v>260</v>
      </c>
      <c r="I39" s="23">
        <v>258</v>
      </c>
      <c r="J39" s="23">
        <v>255</v>
      </c>
    </row>
    <row r="40" spans="1:10" ht="9.75" customHeight="1" x14ac:dyDescent="0.25">
      <c r="A40" s="109"/>
      <c r="B40" s="110"/>
      <c r="C40" s="110"/>
      <c r="D40" s="111"/>
      <c r="E40" s="22" t="s">
        <v>87</v>
      </c>
      <c r="F40" s="23">
        <f>SUM(G40:J40)</f>
        <v>149</v>
      </c>
      <c r="G40" s="23">
        <v>3</v>
      </c>
      <c r="H40" s="23">
        <v>49</v>
      </c>
      <c r="I40" s="23">
        <v>49</v>
      </c>
      <c r="J40" s="23">
        <v>48</v>
      </c>
    </row>
    <row r="41" spans="1:10" ht="13.5" customHeight="1" x14ac:dyDescent="0.25">
      <c r="A41" s="112"/>
      <c r="B41" s="113"/>
      <c r="C41" s="113"/>
      <c r="D41" s="114"/>
      <c r="E41" s="22" t="s">
        <v>51</v>
      </c>
      <c r="F41" s="23">
        <f>SUM(G41:J41)</f>
        <v>128</v>
      </c>
      <c r="G41" s="23">
        <v>58</v>
      </c>
      <c r="H41" s="23">
        <v>20</v>
      </c>
      <c r="I41" s="23">
        <v>50</v>
      </c>
      <c r="J41" s="23">
        <v>0</v>
      </c>
    </row>
    <row r="42" spans="1:10" ht="24.75" customHeight="1" x14ac:dyDescent="0.25">
      <c r="A42" s="85" t="s">
        <v>102</v>
      </c>
      <c r="B42" s="86"/>
      <c r="C42" s="86"/>
      <c r="D42" s="87"/>
      <c r="E42" s="22" t="s">
        <v>48</v>
      </c>
      <c r="F42" s="23">
        <f>SUM(G42:J42)</f>
        <v>20</v>
      </c>
      <c r="G42" s="23">
        <v>0</v>
      </c>
      <c r="H42" s="23">
        <v>0</v>
      </c>
      <c r="I42" s="23">
        <v>20</v>
      </c>
      <c r="J42" s="23">
        <v>0</v>
      </c>
    </row>
    <row r="43" spans="1:10" ht="14.25" customHeight="1" x14ac:dyDescent="0.25">
      <c r="A43" s="88" t="s">
        <v>22</v>
      </c>
      <c r="B43" s="88"/>
      <c r="C43" s="88"/>
      <c r="D43" s="88"/>
      <c r="E43" s="21"/>
      <c r="F43" s="16">
        <f>F44+F45</f>
        <v>1092</v>
      </c>
      <c r="G43" s="16">
        <f>G44+G45</f>
        <v>1092</v>
      </c>
      <c r="H43" s="16">
        <f t="shared" ref="H43:J43" si="4">H44+H45</f>
        <v>0</v>
      </c>
      <c r="I43" s="16">
        <f t="shared" si="4"/>
        <v>0</v>
      </c>
      <c r="J43" s="16">
        <f t="shared" si="4"/>
        <v>0</v>
      </c>
    </row>
    <row r="44" spans="1:10" ht="27" customHeight="1" x14ac:dyDescent="0.25">
      <c r="A44" s="104" t="s">
        <v>62</v>
      </c>
      <c r="B44" s="105"/>
      <c r="C44" s="105"/>
      <c r="D44" s="106"/>
      <c r="E44" s="22" t="s">
        <v>52</v>
      </c>
      <c r="F44" s="23">
        <f t="shared" ref="F44:F69" si="5">SUM(G44:J44)</f>
        <v>1017</v>
      </c>
      <c r="G44" s="23">
        <v>1017</v>
      </c>
      <c r="H44" s="23">
        <v>0</v>
      </c>
      <c r="I44" s="23">
        <v>0</v>
      </c>
      <c r="J44" s="23">
        <v>0</v>
      </c>
    </row>
    <row r="45" spans="1:10" x14ac:dyDescent="0.25">
      <c r="A45" s="107" t="s">
        <v>55</v>
      </c>
      <c r="B45" s="107"/>
      <c r="C45" s="107"/>
      <c r="D45" s="107"/>
      <c r="E45" s="22" t="s">
        <v>51</v>
      </c>
      <c r="F45" s="23">
        <f t="shared" si="5"/>
        <v>75</v>
      </c>
      <c r="G45" s="23">
        <v>75</v>
      </c>
      <c r="H45" s="23">
        <v>0</v>
      </c>
      <c r="I45" s="23">
        <v>0</v>
      </c>
      <c r="J45" s="23">
        <v>0</v>
      </c>
    </row>
    <row r="46" spans="1:10" x14ac:dyDescent="0.25">
      <c r="A46" s="78" t="s">
        <v>23</v>
      </c>
      <c r="B46" s="78"/>
      <c r="C46" s="78"/>
      <c r="D46" s="78"/>
      <c r="E46" s="24"/>
      <c r="F46" s="25">
        <f>SUM(G46:J46)</f>
        <v>225</v>
      </c>
      <c r="G46" s="16">
        <f>G47+G49</f>
        <v>225</v>
      </c>
      <c r="H46" s="16">
        <f>H47+H49</f>
        <v>0</v>
      </c>
      <c r="I46" s="16">
        <f>I47+I49</f>
        <v>0</v>
      </c>
      <c r="J46" s="16">
        <f>J47+J49</f>
        <v>0</v>
      </c>
    </row>
    <row r="47" spans="1:10" ht="20.25" customHeight="1" x14ac:dyDescent="0.25">
      <c r="A47" s="79" t="s">
        <v>24</v>
      </c>
      <c r="B47" s="80"/>
      <c r="C47" s="80"/>
      <c r="D47" s="81"/>
      <c r="E47" s="26"/>
      <c r="F47" s="25">
        <f>F48</f>
        <v>150</v>
      </c>
      <c r="G47" s="25">
        <f t="shared" ref="G47:J47" si="6">G48</f>
        <v>150</v>
      </c>
      <c r="H47" s="25">
        <f t="shared" si="6"/>
        <v>0</v>
      </c>
      <c r="I47" s="25">
        <f t="shared" si="6"/>
        <v>0</v>
      </c>
      <c r="J47" s="25">
        <f t="shared" si="6"/>
        <v>0</v>
      </c>
    </row>
    <row r="48" spans="1:10" ht="27.75" customHeight="1" x14ac:dyDescent="0.25">
      <c r="A48" s="85" t="s">
        <v>56</v>
      </c>
      <c r="B48" s="96"/>
      <c r="C48" s="96"/>
      <c r="D48" s="97"/>
      <c r="E48" s="27" t="s">
        <v>51</v>
      </c>
      <c r="F48" s="29">
        <f t="shared" si="5"/>
        <v>150</v>
      </c>
      <c r="G48" s="29">
        <v>150</v>
      </c>
      <c r="H48" s="29">
        <v>0</v>
      </c>
      <c r="I48" s="29">
        <v>0</v>
      </c>
      <c r="J48" s="29">
        <v>0</v>
      </c>
    </row>
    <row r="49" spans="1:10" x14ac:dyDescent="0.25">
      <c r="A49" s="79" t="s">
        <v>57</v>
      </c>
      <c r="B49" s="80"/>
      <c r="C49" s="80"/>
      <c r="D49" s="81"/>
      <c r="E49" s="26"/>
      <c r="F49" s="30">
        <f>F50</f>
        <v>75</v>
      </c>
      <c r="G49" s="30">
        <f t="shared" ref="G49:J49" si="7">G50</f>
        <v>75</v>
      </c>
      <c r="H49" s="30">
        <f t="shared" si="7"/>
        <v>0</v>
      </c>
      <c r="I49" s="30">
        <f t="shared" si="7"/>
        <v>0</v>
      </c>
      <c r="J49" s="30">
        <f t="shared" si="7"/>
        <v>0</v>
      </c>
    </row>
    <row r="50" spans="1:10" x14ac:dyDescent="0.25">
      <c r="A50" s="98" t="s">
        <v>58</v>
      </c>
      <c r="B50" s="99"/>
      <c r="C50" s="99"/>
      <c r="D50" s="100"/>
      <c r="E50" s="27" t="s">
        <v>51</v>
      </c>
      <c r="F50" s="28">
        <f>SUM(G50:J50)</f>
        <v>75</v>
      </c>
      <c r="G50" s="28">
        <v>75</v>
      </c>
      <c r="H50" s="28">
        <v>0</v>
      </c>
      <c r="I50" s="28">
        <v>0</v>
      </c>
      <c r="J50" s="28">
        <v>0</v>
      </c>
    </row>
    <row r="51" spans="1:10" ht="19.5" customHeight="1" x14ac:dyDescent="0.25">
      <c r="A51" s="78" t="s">
        <v>25</v>
      </c>
      <c r="B51" s="78"/>
      <c r="C51" s="78"/>
      <c r="D51" s="78"/>
      <c r="E51" s="24"/>
      <c r="F51" s="15">
        <f>SUM(G51:J51)</f>
        <v>6607</v>
      </c>
      <c r="G51" s="15">
        <f>SUM(G52:G55)</f>
        <v>3643</v>
      </c>
      <c r="H51" s="15">
        <f>SUM(H52:H55)</f>
        <v>2789</v>
      </c>
      <c r="I51" s="15">
        <f>SUM(I52:I55)</f>
        <v>175</v>
      </c>
      <c r="J51" s="15">
        <f>SUM(J52:J55)</f>
        <v>0</v>
      </c>
    </row>
    <row r="52" spans="1:10" ht="36" customHeight="1" x14ac:dyDescent="0.25">
      <c r="A52" s="89" t="s">
        <v>26</v>
      </c>
      <c r="B52" s="90"/>
      <c r="C52" s="90"/>
      <c r="D52" s="91"/>
      <c r="E52" s="31" t="s">
        <v>51</v>
      </c>
      <c r="F52" s="29">
        <f t="shared" si="5"/>
        <v>5937</v>
      </c>
      <c r="G52" s="29">
        <v>2973</v>
      </c>
      <c r="H52" s="29">
        <v>2789</v>
      </c>
      <c r="I52" s="29">
        <v>175</v>
      </c>
      <c r="J52" s="29">
        <v>0</v>
      </c>
    </row>
    <row r="53" spans="1:10" ht="38.25" customHeight="1" x14ac:dyDescent="0.25">
      <c r="A53" s="89" t="s">
        <v>27</v>
      </c>
      <c r="B53" s="90"/>
      <c r="C53" s="90"/>
      <c r="D53" s="91"/>
      <c r="E53" s="31" t="s">
        <v>51</v>
      </c>
      <c r="F53" s="29">
        <f t="shared" si="5"/>
        <v>80</v>
      </c>
      <c r="G53" s="29">
        <v>80</v>
      </c>
      <c r="H53" s="29">
        <v>0</v>
      </c>
      <c r="I53" s="29">
        <v>0</v>
      </c>
      <c r="J53" s="29">
        <v>0</v>
      </c>
    </row>
    <row r="54" spans="1:10" ht="22.5" customHeight="1" x14ac:dyDescent="0.25">
      <c r="A54" s="89" t="s">
        <v>28</v>
      </c>
      <c r="B54" s="90"/>
      <c r="C54" s="90"/>
      <c r="D54" s="91"/>
      <c r="E54" s="31" t="s">
        <v>51</v>
      </c>
      <c r="F54" s="18">
        <f t="shared" si="5"/>
        <v>550</v>
      </c>
      <c r="G54" s="18">
        <v>550</v>
      </c>
      <c r="H54" s="18">
        <v>0</v>
      </c>
      <c r="I54" s="18">
        <v>0</v>
      </c>
      <c r="J54" s="18">
        <v>0</v>
      </c>
    </row>
    <row r="55" spans="1:10" ht="29.25" customHeight="1" x14ac:dyDescent="0.25">
      <c r="A55" s="89" t="s">
        <v>29</v>
      </c>
      <c r="B55" s="90"/>
      <c r="C55" s="90"/>
      <c r="D55" s="91"/>
      <c r="E55" s="31" t="s">
        <v>50</v>
      </c>
      <c r="F55" s="18">
        <f t="shared" si="5"/>
        <v>40</v>
      </c>
      <c r="G55" s="18">
        <v>40</v>
      </c>
      <c r="H55" s="18">
        <v>0</v>
      </c>
      <c r="I55" s="18">
        <v>0</v>
      </c>
      <c r="J55" s="18">
        <v>0</v>
      </c>
    </row>
    <row r="56" spans="1:10" ht="19.5" customHeight="1" x14ac:dyDescent="0.25">
      <c r="A56" s="78" t="s">
        <v>30</v>
      </c>
      <c r="B56" s="78"/>
      <c r="C56" s="78"/>
      <c r="D56" s="78"/>
      <c r="E56" s="24"/>
      <c r="F56" s="25">
        <f>SUM(G56:J56)</f>
        <v>21861</v>
      </c>
      <c r="G56" s="25">
        <f>G57+G58+G59</f>
        <v>658</v>
      </c>
      <c r="H56" s="25">
        <f t="shared" ref="H56:J56" si="8">H57+H58+H59</f>
        <v>0</v>
      </c>
      <c r="I56" s="25">
        <f t="shared" si="8"/>
        <v>10453</v>
      </c>
      <c r="J56" s="25">
        <f t="shared" si="8"/>
        <v>10750</v>
      </c>
    </row>
    <row r="57" spans="1:10" ht="22.5" customHeight="1" x14ac:dyDescent="0.25">
      <c r="A57" s="92" t="s">
        <v>59</v>
      </c>
      <c r="B57" s="86"/>
      <c r="C57" s="86"/>
      <c r="D57" s="87"/>
      <c r="E57" s="32" t="s">
        <v>48</v>
      </c>
      <c r="F57" s="18">
        <f t="shared" si="5"/>
        <v>0</v>
      </c>
      <c r="G57" s="18">
        <v>100</v>
      </c>
      <c r="H57" s="18">
        <v>0</v>
      </c>
      <c r="I57" s="18">
        <v>-100</v>
      </c>
      <c r="J57" s="18">
        <v>0</v>
      </c>
    </row>
    <row r="58" spans="1:10" ht="33" customHeight="1" x14ac:dyDescent="0.25">
      <c r="A58" s="92" t="s">
        <v>94</v>
      </c>
      <c r="B58" s="86"/>
      <c r="C58" s="86"/>
      <c r="D58" s="87"/>
      <c r="E58" s="32" t="s">
        <v>51</v>
      </c>
      <c r="F58" s="18">
        <f t="shared" ref="F58" si="9">SUM(G58:J58)</f>
        <v>21833</v>
      </c>
      <c r="G58" s="18">
        <v>558</v>
      </c>
      <c r="H58" s="18">
        <v>0</v>
      </c>
      <c r="I58" s="18">
        <v>10525</v>
      </c>
      <c r="J58" s="18">
        <v>10750</v>
      </c>
    </row>
    <row r="59" spans="1:10" ht="38.25" customHeight="1" x14ac:dyDescent="0.25">
      <c r="A59" s="92" t="s">
        <v>103</v>
      </c>
      <c r="B59" s="86"/>
      <c r="C59" s="86"/>
      <c r="D59" s="87"/>
      <c r="E59" s="32" t="s">
        <v>51</v>
      </c>
      <c r="F59" s="18">
        <f t="shared" si="5"/>
        <v>28</v>
      </c>
      <c r="G59" s="18">
        <v>0</v>
      </c>
      <c r="H59" s="18">
        <v>0</v>
      </c>
      <c r="I59" s="18">
        <v>28</v>
      </c>
      <c r="J59" s="18">
        <v>0</v>
      </c>
    </row>
    <row r="60" spans="1:10" ht="18.75" customHeight="1" x14ac:dyDescent="0.25">
      <c r="A60" s="78" t="s">
        <v>32</v>
      </c>
      <c r="B60" s="78"/>
      <c r="C60" s="78"/>
      <c r="D60" s="78"/>
      <c r="E60" s="24"/>
      <c r="F60" s="33">
        <f>SUM(G60:J60)</f>
        <v>8920</v>
      </c>
      <c r="G60" s="33">
        <f>SUM(G61:G69)</f>
        <v>6362.5</v>
      </c>
      <c r="H60" s="33">
        <f>SUM(H61:H69)</f>
        <v>912</v>
      </c>
      <c r="I60" s="33">
        <f>SUM(I61:I69)</f>
        <v>862.5</v>
      </c>
      <c r="J60" s="33">
        <f>SUM(J61:J69)</f>
        <v>783</v>
      </c>
    </row>
    <row r="61" spans="1:10" ht="30" customHeight="1" x14ac:dyDescent="0.25">
      <c r="A61" s="89" t="s">
        <v>60</v>
      </c>
      <c r="B61" s="90"/>
      <c r="C61" s="90"/>
      <c r="D61" s="91"/>
      <c r="E61" s="31" t="s">
        <v>51</v>
      </c>
      <c r="F61" s="18">
        <f t="shared" si="5"/>
        <v>2774</v>
      </c>
      <c r="G61" s="18">
        <v>427</v>
      </c>
      <c r="H61" s="18">
        <v>782</v>
      </c>
      <c r="I61" s="18">
        <v>782</v>
      </c>
      <c r="J61" s="18">
        <v>783</v>
      </c>
    </row>
    <row r="62" spans="1:10" ht="29.25" customHeight="1" x14ac:dyDescent="0.25">
      <c r="A62" s="71" t="s">
        <v>37</v>
      </c>
      <c r="B62" s="72"/>
      <c r="C62" s="72"/>
      <c r="D62" s="73"/>
      <c r="E62" s="31" t="s">
        <v>51</v>
      </c>
      <c r="F62" s="18">
        <f t="shared" si="5"/>
        <v>4280</v>
      </c>
      <c r="G62" s="29">
        <v>4280</v>
      </c>
      <c r="H62" s="29">
        <v>0</v>
      </c>
      <c r="I62" s="29">
        <v>0</v>
      </c>
      <c r="J62" s="34">
        <v>0</v>
      </c>
    </row>
    <row r="63" spans="1:10" x14ac:dyDescent="0.25">
      <c r="A63" s="71" t="s">
        <v>33</v>
      </c>
      <c r="B63" s="72"/>
      <c r="C63" s="72"/>
      <c r="D63" s="73"/>
      <c r="E63" s="31" t="s">
        <v>51</v>
      </c>
      <c r="F63" s="18">
        <f t="shared" si="5"/>
        <v>427</v>
      </c>
      <c r="G63" s="29">
        <v>427</v>
      </c>
      <c r="H63" s="29">
        <v>0</v>
      </c>
      <c r="I63" s="29">
        <v>0</v>
      </c>
      <c r="J63" s="34">
        <v>0</v>
      </c>
    </row>
    <row r="64" spans="1:10" x14ac:dyDescent="0.25">
      <c r="A64" s="71" t="s">
        <v>34</v>
      </c>
      <c r="B64" s="72"/>
      <c r="C64" s="72"/>
      <c r="D64" s="73"/>
      <c r="E64" s="31" t="s">
        <v>51</v>
      </c>
      <c r="F64" s="18">
        <f t="shared" si="5"/>
        <v>207</v>
      </c>
      <c r="G64" s="29">
        <v>157</v>
      </c>
      <c r="H64" s="29">
        <v>0</v>
      </c>
      <c r="I64" s="29">
        <v>50</v>
      </c>
      <c r="J64" s="34">
        <v>0</v>
      </c>
    </row>
    <row r="65" spans="1:10" x14ac:dyDescent="0.25">
      <c r="A65" s="71" t="s">
        <v>96</v>
      </c>
      <c r="B65" s="72"/>
      <c r="C65" s="72"/>
      <c r="D65" s="73"/>
      <c r="E65" s="31" t="s">
        <v>51</v>
      </c>
      <c r="F65" s="18">
        <f t="shared" si="5"/>
        <v>25</v>
      </c>
      <c r="G65" s="29">
        <v>25</v>
      </c>
      <c r="H65" s="29">
        <v>0</v>
      </c>
      <c r="I65" s="29">
        <v>0</v>
      </c>
      <c r="J65" s="34">
        <v>0</v>
      </c>
    </row>
    <row r="66" spans="1:10" x14ac:dyDescent="0.25">
      <c r="A66" s="71" t="s">
        <v>95</v>
      </c>
      <c r="B66" s="72"/>
      <c r="C66" s="72"/>
      <c r="D66" s="73"/>
      <c r="E66" s="31" t="s">
        <v>51</v>
      </c>
      <c r="F66" s="18">
        <f t="shared" si="5"/>
        <v>25</v>
      </c>
      <c r="G66" s="29">
        <v>25</v>
      </c>
      <c r="H66" s="29"/>
      <c r="I66" s="29"/>
      <c r="J66" s="34"/>
    </row>
    <row r="67" spans="1:10" x14ac:dyDescent="0.25">
      <c r="A67" s="71" t="s">
        <v>36</v>
      </c>
      <c r="B67" s="72"/>
      <c r="C67" s="72"/>
      <c r="D67" s="73"/>
      <c r="E67" s="31" t="s">
        <v>51</v>
      </c>
      <c r="F67" s="18">
        <f t="shared" si="5"/>
        <v>50</v>
      </c>
      <c r="G67" s="29">
        <v>50</v>
      </c>
      <c r="H67" s="29">
        <v>0</v>
      </c>
      <c r="I67" s="29">
        <v>0</v>
      </c>
      <c r="J67" s="34">
        <v>0</v>
      </c>
    </row>
    <row r="68" spans="1:10" ht="19.5" customHeight="1" x14ac:dyDescent="0.25">
      <c r="A68" s="71" t="s">
        <v>63</v>
      </c>
      <c r="B68" s="72"/>
      <c r="C68" s="72"/>
      <c r="D68" s="73"/>
      <c r="E68" s="31" t="s">
        <v>51</v>
      </c>
      <c r="F68" s="18">
        <f t="shared" si="5"/>
        <v>250</v>
      </c>
      <c r="G68" s="29">
        <v>250</v>
      </c>
      <c r="H68" s="29">
        <v>0</v>
      </c>
      <c r="I68" s="29">
        <v>0</v>
      </c>
      <c r="J68" s="34">
        <v>0</v>
      </c>
    </row>
    <row r="69" spans="1:10" x14ac:dyDescent="0.25">
      <c r="A69" s="71" t="s">
        <v>64</v>
      </c>
      <c r="B69" s="72"/>
      <c r="C69" s="72"/>
      <c r="D69" s="73"/>
      <c r="E69" s="31" t="s">
        <v>51</v>
      </c>
      <c r="F69" s="18">
        <f t="shared" si="5"/>
        <v>882</v>
      </c>
      <c r="G69" s="29">
        <v>721.5</v>
      </c>
      <c r="H69" s="29">
        <v>130</v>
      </c>
      <c r="I69" s="29">
        <v>30.5</v>
      </c>
      <c r="J69" s="34">
        <v>0</v>
      </c>
    </row>
    <row r="70" spans="1:10" ht="13.5" customHeight="1" x14ac:dyDescent="0.25">
      <c r="A70" s="78" t="s">
        <v>38</v>
      </c>
      <c r="B70" s="78"/>
      <c r="C70" s="78"/>
      <c r="D70" s="78"/>
      <c r="E70" s="24"/>
      <c r="F70" s="25">
        <f>F71</f>
        <v>20</v>
      </c>
      <c r="G70" s="25">
        <f>G71</f>
        <v>20</v>
      </c>
      <c r="H70" s="25">
        <f>H71</f>
        <v>0</v>
      </c>
      <c r="I70" s="25">
        <f>I71</f>
        <v>0</v>
      </c>
      <c r="J70" s="25">
        <f>J71</f>
        <v>0</v>
      </c>
    </row>
    <row r="71" spans="1:10" x14ac:dyDescent="0.25">
      <c r="A71" s="92" t="s">
        <v>88</v>
      </c>
      <c r="B71" s="86"/>
      <c r="C71" s="86"/>
      <c r="D71" s="87"/>
      <c r="E71" s="32" t="s">
        <v>48</v>
      </c>
      <c r="F71" s="35">
        <f>SUM(G71:J71)</f>
        <v>20</v>
      </c>
      <c r="G71" s="19">
        <v>20</v>
      </c>
      <c r="H71" s="19">
        <v>0</v>
      </c>
      <c r="I71" s="19">
        <v>0</v>
      </c>
      <c r="J71" s="19">
        <v>0</v>
      </c>
    </row>
    <row r="72" spans="1:10" x14ac:dyDescent="0.25">
      <c r="A72" s="77" t="s">
        <v>39</v>
      </c>
      <c r="B72" s="77"/>
      <c r="C72" s="77"/>
      <c r="D72" s="77"/>
      <c r="E72" s="52"/>
      <c r="F72" s="37">
        <f>F6-F27</f>
        <v>-8862</v>
      </c>
      <c r="G72" s="16">
        <f>G6-G27</f>
        <v>-8862</v>
      </c>
      <c r="H72" s="16">
        <f t="shared" ref="H72:J72" si="10">H6-H27</f>
        <v>0</v>
      </c>
      <c r="I72" s="16">
        <f t="shared" si="10"/>
        <v>0</v>
      </c>
      <c r="J72" s="16">
        <f t="shared" si="10"/>
        <v>0</v>
      </c>
    </row>
    <row r="74" spans="1:10" x14ac:dyDescent="0.25">
      <c r="A74" s="39" t="s">
        <v>66</v>
      </c>
    </row>
    <row r="75" spans="1:10" x14ac:dyDescent="0.25">
      <c r="A75" s="39" t="s">
        <v>67</v>
      </c>
      <c r="E75" s="39"/>
      <c r="F75" s="39" t="s">
        <v>68</v>
      </c>
    </row>
    <row r="76" spans="1:10" x14ac:dyDescent="0.25">
      <c r="A76" s="39" t="s">
        <v>69</v>
      </c>
      <c r="E76" s="39"/>
      <c r="F76" s="39" t="s">
        <v>70</v>
      </c>
    </row>
    <row r="77" spans="1:10" x14ac:dyDescent="0.25">
      <c r="A77" s="36"/>
      <c r="B77" s="36"/>
      <c r="C77" s="36"/>
      <c r="D77" s="36"/>
    </row>
  </sheetData>
  <mergeCells count="66">
    <mergeCell ref="A70:D70"/>
    <mergeCell ref="A71:D71"/>
    <mergeCell ref="A72:D72"/>
    <mergeCell ref="A30:D30"/>
    <mergeCell ref="A64:D64"/>
    <mergeCell ref="A65:D65"/>
    <mergeCell ref="A66:D66"/>
    <mergeCell ref="A67:D67"/>
    <mergeCell ref="A68:D68"/>
    <mergeCell ref="A69:D69"/>
    <mergeCell ref="A57:D57"/>
    <mergeCell ref="A59:D59"/>
    <mergeCell ref="A60:D60"/>
    <mergeCell ref="A61:D61"/>
    <mergeCell ref="A62:D62"/>
    <mergeCell ref="A63:D63"/>
    <mergeCell ref="A43:D43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22:D22"/>
    <mergeCell ref="A23:D23"/>
    <mergeCell ref="A24:D24"/>
    <mergeCell ref="A25:D25"/>
    <mergeCell ref="A44:D44"/>
    <mergeCell ref="A27:D27"/>
    <mergeCell ref="A28:D28"/>
    <mergeCell ref="A29:D29"/>
    <mergeCell ref="A31:D31"/>
    <mergeCell ref="A32:D34"/>
    <mergeCell ref="A35:D35"/>
    <mergeCell ref="A42:D42"/>
    <mergeCell ref="A36:D36"/>
    <mergeCell ref="A37:D37"/>
    <mergeCell ref="A38:D38"/>
    <mergeCell ref="A39:D41"/>
    <mergeCell ref="A17:D17"/>
    <mergeCell ref="A18:D18"/>
    <mergeCell ref="A19:D19"/>
    <mergeCell ref="A20:D20"/>
    <mergeCell ref="A21:D21"/>
    <mergeCell ref="A58:D58"/>
    <mergeCell ref="A14:D14"/>
    <mergeCell ref="B2:J2"/>
    <mergeCell ref="D3:H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6:D26"/>
    <mergeCell ref="A15:D15"/>
    <mergeCell ref="A16:D16"/>
  </mergeCells>
  <pageMargins left="0.7" right="0.7" top="0.75" bottom="0.75" header="0.3" footer="0.3"/>
  <pageSetup scale="96" orientation="portrait" horizontalDpi="4294967295" verticalDpi="4294967295" r:id="rId1"/>
  <rowBreaks count="1" manualBreakCount="1">
    <brk id="4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0"/>
  <sheetViews>
    <sheetView view="pageBreakPreview" zoomScaleNormal="100" zoomScaleSheetLayoutView="100" workbookViewId="0">
      <selection activeCell="B3" sqref="B3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104</v>
      </c>
      <c r="G1" s="7"/>
      <c r="H1" s="8"/>
      <c r="I1" s="8"/>
      <c r="J1" s="6"/>
    </row>
    <row r="2" spans="1:10" x14ac:dyDescent="0.25">
      <c r="B2" s="101" t="s">
        <v>105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65" t="s">
        <v>41</v>
      </c>
      <c r="F5" s="65" t="s">
        <v>42</v>
      </c>
      <c r="G5" s="65" t="s">
        <v>43</v>
      </c>
      <c r="H5" s="65" t="s">
        <v>44</v>
      </c>
      <c r="I5" s="65" t="s">
        <v>45</v>
      </c>
      <c r="J5" s="65" t="s">
        <v>46</v>
      </c>
    </row>
    <row r="6" spans="1:10" x14ac:dyDescent="0.25">
      <c r="A6" s="77" t="s">
        <v>1</v>
      </c>
      <c r="B6" s="77"/>
      <c r="C6" s="77"/>
      <c r="D6" s="77"/>
      <c r="E6" s="62"/>
      <c r="F6" s="9">
        <f>F7+F8+F13+F21</f>
        <v>33009.5</v>
      </c>
      <c r="G6" s="9">
        <f>G7+G8+G13+G21</f>
        <v>3476.5</v>
      </c>
      <c r="H6" s="9">
        <f>H7+H8+H13+H21</f>
        <v>4312</v>
      </c>
      <c r="I6" s="9">
        <f>I7+I8+I13+I21</f>
        <v>12726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61" t="s">
        <v>47</v>
      </c>
      <c r="F7" s="10">
        <f>SUM(G7:J7)</f>
        <v>655.5</v>
      </c>
      <c r="G7" s="10">
        <v>175.5</v>
      </c>
      <c r="H7" s="10">
        <v>170</v>
      </c>
      <c r="I7" s="10">
        <v>179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61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63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63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63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63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61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64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63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63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63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64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63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63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61"/>
      <c r="F21" s="9">
        <f>SUM(G21:J21)</f>
        <v>32354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12547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61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61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61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61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61" t="s">
        <v>81</v>
      </c>
      <c r="F26" s="11">
        <f t="shared" si="1"/>
        <v>675</v>
      </c>
      <c r="G26" s="45">
        <v>495</v>
      </c>
      <c r="H26" s="45">
        <v>0</v>
      </c>
      <c r="I26" s="45">
        <v>180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62"/>
      <c r="F27" s="14">
        <f>F28+F37+F43+F46+F51+F57+F61+F71</f>
        <v>41871.5</v>
      </c>
      <c r="G27" s="15">
        <f>G28+G37+G43+G46+G51+G57+G61+G71</f>
        <v>12338.5</v>
      </c>
      <c r="H27" s="15">
        <f>H28+H37+H43+H46+H51+H57+H61+H71</f>
        <v>4312</v>
      </c>
      <c r="I27" s="15">
        <f>I28+I37+I43+I46+I51+I57+I61+I71</f>
        <v>12726</v>
      </c>
      <c r="J27" s="15">
        <f>J28+J37+J43+J46+J51+J57+J61+J71</f>
        <v>12495</v>
      </c>
    </row>
    <row r="28" spans="1:10" x14ac:dyDescent="0.25">
      <c r="A28" s="78" t="s">
        <v>17</v>
      </c>
      <c r="B28" s="78"/>
      <c r="C28" s="78"/>
      <c r="D28" s="78"/>
      <c r="E28" s="61"/>
      <c r="F28" s="16">
        <f>SUM(G28:J28)</f>
        <v>1601</v>
      </c>
      <c r="G28" s="16">
        <f>SUM(G29:G36)</f>
        <v>213</v>
      </c>
      <c r="H28" s="16">
        <f>SUM(H29:H36)</f>
        <v>282</v>
      </c>
      <c r="I28" s="16">
        <f>SUM(I29:I36)</f>
        <v>578</v>
      </c>
      <c r="J28" s="16">
        <f>SUM(J29:J36)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0</v>
      </c>
      <c r="G29" s="19">
        <v>40</v>
      </c>
      <c r="H29" s="19">
        <v>-40</v>
      </c>
      <c r="I29" s="19">
        <v>0</v>
      </c>
      <c r="J29" s="19">
        <v>0</v>
      </c>
    </row>
    <row r="30" spans="1:10" x14ac:dyDescent="0.25">
      <c r="A30" s="82" t="s">
        <v>99</v>
      </c>
      <c r="B30" s="83"/>
      <c r="C30" s="83"/>
      <c r="D30" s="84"/>
      <c r="E30" s="17" t="s">
        <v>48</v>
      </c>
      <c r="F30" s="18">
        <f>SUM(G30:J30)</f>
        <v>40</v>
      </c>
      <c r="G30" s="19">
        <v>0</v>
      </c>
      <c r="H30" s="19">
        <v>40</v>
      </c>
      <c r="I30" s="19">
        <v>0</v>
      </c>
      <c r="J30" s="19">
        <v>0</v>
      </c>
    </row>
    <row r="31" spans="1:10" ht="30" customHeight="1" x14ac:dyDescent="0.25">
      <c r="A31" s="93" t="s">
        <v>61</v>
      </c>
      <c r="B31" s="94"/>
      <c r="C31" s="94"/>
      <c r="D31" s="95"/>
      <c r="E31" s="38" t="s">
        <v>49</v>
      </c>
      <c r="F31" s="18">
        <f>SUM(G31:J31)</f>
        <v>30</v>
      </c>
      <c r="G31" s="18">
        <v>30</v>
      </c>
      <c r="H31" s="18">
        <v>0</v>
      </c>
      <c r="I31" s="18">
        <v>0</v>
      </c>
      <c r="J31" s="18">
        <v>0</v>
      </c>
    </row>
    <row r="32" spans="1:10" ht="21" customHeight="1" x14ac:dyDescent="0.25">
      <c r="A32" s="122" t="s">
        <v>82</v>
      </c>
      <c r="B32" s="105"/>
      <c r="C32" s="105"/>
      <c r="D32" s="106"/>
      <c r="E32" s="38" t="s">
        <v>83</v>
      </c>
      <c r="F32" s="18">
        <f t="shared" ref="F32:F34" si="2">SUM(G32:J32)</f>
        <v>1108</v>
      </c>
      <c r="G32" s="18">
        <v>0</v>
      </c>
      <c r="H32" s="18">
        <v>220</v>
      </c>
      <c r="I32" s="18">
        <v>444</v>
      </c>
      <c r="J32" s="18">
        <v>444</v>
      </c>
    </row>
    <row r="33" spans="1:10" ht="19.5" customHeight="1" x14ac:dyDescent="0.25">
      <c r="A33" s="109"/>
      <c r="B33" s="110"/>
      <c r="C33" s="110"/>
      <c r="D33" s="111"/>
      <c r="E33" s="38" t="s">
        <v>84</v>
      </c>
      <c r="F33" s="18">
        <f t="shared" si="2"/>
        <v>210</v>
      </c>
      <c r="G33" s="18">
        <v>0</v>
      </c>
      <c r="H33" s="18">
        <v>42</v>
      </c>
      <c r="I33" s="18">
        <v>84</v>
      </c>
      <c r="J33" s="18">
        <v>84</v>
      </c>
    </row>
    <row r="34" spans="1:10" ht="23.25" customHeight="1" x14ac:dyDescent="0.25">
      <c r="A34" s="112"/>
      <c r="B34" s="113"/>
      <c r="C34" s="113"/>
      <c r="D34" s="114"/>
      <c r="E34" s="38" t="s">
        <v>50</v>
      </c>
      <c r="F34" s="18">
        <f t="shared" si="2"/>
        <v>108</v>
      </c>
      <c r="G34" s="18">
        <v>58</v>
      </c>
      <c r="H34" s="18">
        <v>0</v>
      </c>
      <c r="I34" s="18">
        <v>50</v>
      </c>
      <c r="J34" s="18">
        <v>0</v>
      </c>
    </row>
    <row r="35" spans="1:10" ht="29.25" customHeight="1" x14ac:dyDescent="0.25">
      <c r="A35" s="85" t="s">
        <v>19</v>
      </c>
      <c r="B35" s="86"/>
      <c r="C35" s="86"/>
      <c r="D35" s="87"/>
      <c r="E35" s="20" t="s">
        <v>50</v>
      </c>
      <c r="F35" s="18">
        <f>SUM(G35:J35)</f>
        <v>85</v>
      </c>
      <c r="G35" s="18">
        <v>85</v>
      </c>
      <c r="H35" s="18">
        <v>0</v>
      </c>
      <c r="I35" s="18">
        <v>0</v>
      </c>
      <c r="J35" s="18">
        <v>0</v>
      </c>
    </row>
    <row r="36" spans="1:10" ht="27" customHeight="1" x14ac:dyDescent="0.25">
      <c r="A36" s="85" t="s">
        <v>91</v>
      </c>
      <c r="B36" s="86"/>
      <c r="C36" s="86"/>
      <c r="D36" s="87"/>
      <c r="E36" s="20" t="s">
        <v>50</v>
      </c>
      <c r="F36" s="18">
        <f>SUM(G36:J36)</f>
        <v>20</v>
      </c>
      <c r="G36" s="18">
        <v>0</v>
      </c>
      <c r="H36" s="18">
        <v>20</v>
      </c>
      <c r="I36" s="18">
        <v>0</v>
      </c>
      <c r="J36" s="18">
        <v>0</v>
      </c>
    </row>
    <row r="37" spans="1:10" x14ac:dyDescent="0.25">
      <c r="A37" s="88" t="s">
        <v>20</v>
      </c>
      <c r="B37" s="88"/>
      <c r="C37" s="88"/>
      <c r="D37" s="88"/>
      <c r="E37" s="21"/>
      <c r="F37" s="16">
        <f>SUM(F38:F42)</f>
        <v>1365.5</v>
      </c>
      <c r="G37" s="16">
        <f t="shared" ref="G37:J37" si="3">SUM(G38:G42)</f>
        <v>125</v>
      </c>
      <c r="H37" s="16">
        <f t="shared" si="3"/>
        <v>329</v>
      </c>
      <c r="I37" s="16">
        <f t="shared" si="3"/>
        <v>477.5</v>
      </c>
      <c r="J37" s="16">
        <f t="shared" si="3"/>
        <v>434</v>
      </c>
    </row>
    <row r="38" spans="1:10" ht="52.5" customHeight="1" x14ac:dyDescent="0.25">
      <c r="A38" s="98" t="s">
        <v>21</v>
      </c>
      <c r="B38" s="99"/>
      <c r="C38" s="99"/>
      <c r="D38" s="100"/>
      <c r="E38" s="22" t="s">
        <v>51</v>
      </c>
      <c r="F38" s="23">
        <f>SUM(G38:J38)</f>
        <v>281.5</v>
      </c>
      <c r="G38" s="23">
        <v>50</v>
      </c>
      <c r="H38" s="23">
        <v>0</v>
      </c>
      <c r="I38" s="23">
        <v>100.5</v>
      </c>
      <c r="J38" s="23">
        <v>131</v>
      </c>
    </row>
    <row r="39" spans="1:10" ht="17.25" customHeight="1" x14ac:dyDescent="0.25">
      <c r="A39" s="108" t="s">
        <v>85</v>
      </c>
      <c r="B39" s="105"/>
      <c r="C39" s="105"/>
      <c r="D39" s="106"/>
      <c r="E39" s="22" t="s">
        <v>86</v>
      </c>
      <c r="F39" s="23">
        <f>SUM(G39:J39)</f>
        <v>787</v>
      </c>
      <c r="G39" s="23">
        <v>14</v>
      </c>
      <c r="H39" s="23">
        <v>260</v>
      </c>
      <c r="I39" s="23">
        <v>258</v>
      </c>
      <c r="J39" s="23">
        <v>255</v>
      </c>
    </row>
    <row r="40" spans="1:10" ht="9.75" customHeight="1" x14ac:dyDescent="0.25">
      <c r="A40" s="109"/>
      <c r="B40" s="110"/>
      <c r="C40" s="110"/>
      <c r="D40" s="111"/>
      <c r="E40" s="22" t="s">
        <v>87</v>
      </c>
      <c r="F40" s="23">
        <f>SUM(G40:J40)</f>
        <v>149</v>
      </c>
      <c r="G40" s="23">
        <v>3</v>
      </c>
      <c r="H40" s="23">
        <v>49</v>
      </c>
      <c r="I40" s="23">
        <v>49</v>
      </c>
      <c r="J40" s="23">
        <v>48</v>
      </c>
    </row>
    <row r="41" spans="1:10" ht="13.5" customHeight="1" x14ac:dyDescent="0.25">
      <c r="A41" s="112"/>
      <c r="B41" s="113"/>
      <c r="C41" s="113"/>
      <c r="D41" s="114"/>
      <c r="E41" s="22" t="s">
        <v>51</v>
      </c>
      <c r="F41" s="23">
        <f>SUM(G41:J41)</f>
        <v>128</v>
      </c>
      <c r="G41" s="23">
        <v>58</v>
      </c>
      <c r="H41" s="23">
        <v>20</v>
      </c>
      <c r="I41" s="23">
        <v>50</v>
      </c>
      <c r="J41" s="23">
        <v>0</v>
      </c>
    </row>
    <row r="42" spans="1:10" ht="24.75" customHeight="1" x14ac:dyDescent="0.25">
      <c r="A42" s="85" t="s">
        <v>102</v>
      </c>
      <c r="B42" s="86"/>
      <c r="C42" s="86"/>
      <c r="D42" s="87"/>
      <c r="E42" s="22" t="s">
        <v>48</v>
      </c>
      <c r="F42" s="23">
        <f>SUM(G42:J42)</f>
        <v>20</v>
      </c>
      <c r="G42" s="23">
        <v>0</v>
      </c>
      <c r="H42" s="23">
        <v>0</v>
      </c>
      <c r="I42" s="23">
        <v>20</v>
      </c>
      <c r="J42" s="23">
        <v>0</v>
      </c>
    </row>
    <row r="43" spans="1:10" ht="14.25" customHeight="1" x14ac:dyDescent="0.25">
      <c r="A43" s="88" t="s">
        <v>22</v>
      </c>
      <c r="B43" s="88"/>
      <c r="C43" s="88"/>
      <c r="D43" s="88"/>
      <c r="E43" s="21"/>
      <c r="F43" s="16">
        <f>F44+F45</f>
        <v>1092</v>
      </c>
      <c r="G43" s="16">
        <f>G44+G45</f>
        <v>1092</v>
      </c>
      <c r="H43" s="16">
        <f t="shared" ref="H43:J43" si="4">H44+H45</f>
        <v>0</v>
      </c>
      <c r="I43" s="16">
        <f t="shared" si="4"/>
        <v>0</v>
      </c>
      <c r="J43" s="16">
        <f t="shared" si="4"/>
        <v>0</v>
      </c>
    </row>
    <row r="44" spans="1:10" ht="27" customHeight="1" x14ac:dyDescent="0.25">
      <c r="A44" s="104" t="s">
        <v>62</v>
      </c>
      <c r="B44" s="105"/>
      <c r="C44" s="105"/>
      <c r="D44" s="106"/>
      <c r="E44" s="22" t="s">
        <v>52</v>
      </c>
      <c r="F44" s="23">
        <f t="shared" ref="F44:F69" si="5">SUM(G44:J44)</f>
        <v>1017</v>
      </c>
      <c r="G44" s="23">
        <v>1017</v>
      </c>
      <c r="H44" s="23">
        <v>0</v>
      </c>
      <c r="I44" s="23">
        <v>0</v>
      </c>
      <c r="J44" s="23">
        <v>0</v>
      </c>
    </row>
    <row r="45" spans="1:10" x14ac:dyDescent="0.25">
      <c r="A45" s="107" t="s">
        <v>55</v>
      </c>
      <c r="B45" s="107"/>
      <c r="C45" s="107"/>
      <c r="D45" s="107"/>
      <c r="E45" s="22" t="s">
        <v>51</v>
      </c>
      <c r="F45" s="23">
        <f t="shared" si="5"/>
        <v>75</v>
      </c>
      <c r="G45" s="23">
        <v>75</v>
      </c>
      <c r="H45" s="23">
        <v>0</v>
      </c>
      <c r="I45" s="23">
        <v>0</v>
      </c>
      <c r="J45" s="23">
        <v>0</v>
      </c>
    </row>
    <row r="46" spans="1:10" x14ac:dyDescent="0.25">
      <c r="A46" s="78" t="s">
        <v>23</v>
      </c>
      <c r="B46" s="78"/>
      <c r="C46" s="78"/>
      <c r="D46" s="78"/>
      <c r="E46" s="24"/>
      <c r="F46" s="25">
        <f>SUM(G46:J46)</f>
        <v>225</v>
      </c>
      <c r="G46" s="16">
        <f>G47+G49</f>
        <v>225</v>
      </c>
      <c r="H46" s="16">
        <f>H47+H49</f>
        <v>0</v>
      </c>
      <c r="I46" s="16">
        <f>I47+I49</f>
        <v>0</v>
      </c>
      <c r="J46" s="16">
        <f>J47+J49</f>
        <v>0</v>
      </c>
    </row>
    <row r="47" spans="1:10" ht="20.25" customHeight="1" x14ac:dyDescent="0.25">
      <c r="A47" s="79" t="s">
        <v>24</v>
      </c>
      <c r="B47" s="80"/>
      <c r="C47" s="80"/>
      <c r="D47" s="81"/>
      <c r="E47" s="26"/>
      <c r="F47" s="25">
        <f>F48</f>
        <v>150</v>
      </c>
      <c r="G47" s="25">
        <f t="shared" ref="G47:J47" si="6">G48</f>
        <v>150</v>
      </c>
      <c r="H47" s="25">
        <f t="shared" si="6"/>
        <v>0</v>
      </c>
      <c r="I47" s="25">
        <f t="shared" si="6"/>
        <v>0</v>
      </c>
      <c r="J47" s="25">
        <f t="shared" si="6"/>
        <v>0</v>
      </c>
    </row>
    <row r="48" spans="1:10" ht="27.75" customHeight="1" x14ac:dyDescent="0.25">
      <c r="A48" s="85" t="s">
        <v>56</v>
      </c>
      <c r="B48" s="96"/>
      <c r="C48" s="96"/>
      <c r="D48" s="97"/>
      <c r="E48" s="27" t="s">
        <v>51</v>
      </c>
      <c r="F48" s="29">
        <f t="shared" si="5"/>
        <v>150</v>
      </c>
      <c r="G48" s="29">
        <v>150</v>
      </c>
      <c r="H48" s="29">
        <v>0</v>
      </c>
      <c r="I48" s="29">
        <v>0</v>
      </c>
      <c r="J48" s="29">
        <v>0</v>
      </c>
    </row>
    <row r="49" spans="1:10" x14ac:dyDescent="0.25">
      <c r="A49" s="79" t="s">
        <v>57</v>
      </c>
      <c r="B49" s="80"/>
      <c r="C49" s="80"/>
      <c r="D49" s="81"/>
      <c r="E49" s="26"/>
      <c r="F49" s="30">
        <f>F50</f>
        <v>75</v>
      </c>
      <c r="G49" s="30">
        <f t="shared" ref="G49:J49" si="7">G50</f>
        <v>75</v>
      </c>
      <c r="H49" s="30">
        <f t="shared" si="7"/>
        <v>0</v>
      </c>
      <c r="I49" s="30">
        <f t="shared" si="7"/>
        <v>0</v>
      </c>
      <c r="J49" s="30">
        <f t="shared" si="7"/>
        <v>0</v>
      </c>
    </row>
    <row r="50" spans="1:10" x14ac:dyDescent="0.25">
      <c r="A50" s="98" t="s">
        <v>58</v>
      </c>
      <c r="B50" s="99"/>
      <c r="C50" s="99"/>
      <c r="D50" s="100"/>
      <c r="E50" s="27" t="s">
        <v>51</v>
      </c>
      <c r="F50" s="28">
        <f>SUM(G50:J50)</f>
        <v>75</v>
      </c>
      <c r="G50" s="28">
        <v>75</v>
      </c>
      <c r="H50" s="28">
        <v>0</v>
      </c>
      <c r="I50" s="28">
        <v>0</v>
      </c>
      <c r="J50" s="28">
        <v>0</v>
      </c>
    </row>
    <row r="51" spans="1:10" ht="19.5" customHeight="1" x14ac:dyDescent="0.25">
      <c r="A51" s="78" t="s">
        <v>25</v>
      </c>
      <c r="B51" s="78"/>
      <c r="C51" s="78"/>
      <c r="D51" s="78"/>
      <c r="E51" s="24"/>
      <c r="F51" s="15">
        <f>SUM(G51:J51)</f>
        <v>6677</v>
      </c>
      <c r="G51" s="15">
        <f>SUM(G52:G56)</f>
        <v>3643</v>
      </c>
      <c r="H51" s="15">
        <f>SUM(H52:H56)</f>
        <v>2789</v>
      </c>
      <c r="I51" s="15">
        <f>SUM(I52:I56)</f>
        <v>245</v>
      </c>
      <c r="J51" s="15">
        <f>SUM(J52:J56)</f>
        <v>0</v>
      </c>
    </row>
    <row r="52" spans="1:10" ht="36" customHeight="1" x14ac:dyDescent="0.25">
      <c r="A52" s="89" t="s">
        <v>26</v>
      </c>
      <c r="B52" s="90"/>
      <c r="C52" s="90"/>
      <c r="D52" s="91"/>
      <c r="E52" s="31" t="s">
        <v>51</v>
      </c>
      <c r="F52" s="29">
        <f t="shared" si="5"/>
        <v>5937</v>
      </c>
      <c r="G52" s="29">
        <v>2973</v>
      </c>
      <c r="H52" s="29">
        <v>2789</v>
      </c>
      <c r="I52" s="29">
        <v>175</v>
      </c>
      <c r="J52" s="29">
        <v>0</v>
      </c>
    </row>
    <row r="53" spans="1:10" ht="38.25" customHeight="1" x14ac:dyDescent="0.25">
      <c r="A53" s="89" t="s">
        <v>27</v>
      </c>
      <c r="B53" s="90"/>
      <c r="C53" s="90"/>
      <c r="D53" s="91"/>
      <c r="E53" s="31" t="s">
        <v>51</v>
      </c>
      <c r="F53" s="29">
        <f t="shared" si="5"/>
        <v>80</v>
      </c>
      <c r="G53" s="29">
        <v>80</v>
      </c>
      <c r="H53" s="29">
        <v>0</v>
      </c>
      <c r="I53" s="29">
        <v>0</v>
      </c>
      <c r="J53" s="29">
        <v>0</v>
      </c>
    </row>
    <row r="54" spans="1:10" ht="22.5" customHeight="1" x14ac:dyDescent="0.25">
      <c r="A54" s="89" t="s">
        <v>28</v>
      </c>
      <c r="B54" s="90"/>
      <c r="C54" s="90"/>
      <c r="D54" s="91"/>
      <c r="E54" s="31" t="s">
        <v>51</v>
      </c>
      <c r="F54" s="18">
        <f t="shared" si="5"/>
        <v>550</v>
      </c>
      <c r="G54" s="18">
        <v>550</v>
      </c>
      <c r="H54" s="18">
        <v>0</v>
      </c>
      <c r="I54" s="18">
        <v>0</v>
      </c>
      <c r="J54" s="18">
        <v>0</v>
      </c>
    </row>
    <row r="55" spans="1:10" ht="22.5" customHeight="1" x14ac:dyDescent="0.25">
      <c r="A55" s="89" t="s">
        <v>106</v>
      </c>
      <c r="B55" s="90"/>
      <c r="C55" s="90"/>
      <c r="D55" s="91"/>
      <c r="E55" s="31" t="s">
        <v>51</v>
      </c>
      <c r="F55" s="18">
        <f t="shared" si="5"/>
        <v>70</v>
      </c>
      <c r="G55" s="18">
        <v>0</v>
      </c>
      <c r="H55" s="18">
        <v>0</v>
      </c>
      <c r="I55" s="18">
        <v>70</v>
      </c>
      <c r="J55" s="18">
        <v>0</v>
      </c>
    </row>
    <row r="56" spans="1:10" ht="29.25" customHeight="1" x14ac:dyDescent="0.25">
      <c r="A56" s="89" t="s">
        <v>29</v>
      </c>
      <c r="B56" s="90"/>
      <c r="C56" s="90"/>
      <c r="D56" s="91"/>
      <c r="E56" s="31" t="s">
        <v>50</v>
      </c>
      <c r="F56" s="18">
        <f t="shared" si="5"/>
        <v>40</v>
      </c>
      <c r="G56" s="18">
        <v>40</v>
      </c>
      <c r="H56" s="18">
        <v>0</v>
      </c>
      <c r="I56" s="18">
        <v>0</v>
      </c>
      <c r="J56" s="18">
        <v>0</v>
      </c>
    </row>
    <row r="57" spans="1:10" ht="19.5" customHeight="1" x14ac:dyDescent="0.25">
      <c r="A57" s="78" t="s">
        <v>30</v>
      </c>
      <c r="B57" s="78"/>
      <c r="C57" s="78"/>
      <c r="D57" s="78"/>
      <c r="E57" s="24"/>
      <c r="F57" s="25">
        <f>SUM(G57:J57)</f>
        <v>21861</v>
      </c>
      <c r="G57" s="25">
        <f>G58+G59+G60</f>
        <v>658</v>
      </c>
      <c r="H57" s="25">
        <f t="shared" ref="H57:J57" si="8">H58+H59+H60</f>
        <v>0</v>
      </c>
      <c r="I57" s="25">
        <f t="shared" si="8"/>
        <v>10453</v>
      </c>
      <c r="J57" s="25">
        <f t="shared" si="8"/>
        <v>10750</v>
      </c>
    </row>
    <row r="58" spans="1:10" ht="22.5" customHeight="1" x14ac:dyDescent="0.25">
      <c r="A58" s="92" t="s">
        <v>59</v>
      </c>
      <c r="B58" s="86"/>
      <c r="C58" s="86"/>
      <c r="D58" s="87"/>
      <c r="E58" s="32" t="s">
        <v>48</v>
      </c>
      <c r="F58" s="18">
        <f t="shared" si="5"/>
        <v>0</v>
      </c>
      <c r="G58" s="18">
        <v>100</v>
      </c>
      <c r="H58" s="18">
        <v>0</v>
      </c>
      <c r="I58" s="18">
        <v>-100</v>
      </c>
      <c r="J58" s="18">
        <v>0</v>
      </c>
    </row>
    <row r="59" spans="1:10" ht="33" customHeight="1" x14ac:dyDescent="0.25">
      <c r="A59" s="92" t="s">
        <v>94</v>
      </c>
      <c r="B59" s="86"/>
      <c r="C59" s="86"/>
      <c r="D59" s="87"/>
      <c r="E59" s="32" t="s">
        <v>51</v>
      </c>
      <c r="F59" s="18">
        <f t="shared" ref="F59" si="9">SUM(G59:J59)</f>
        <v>21833</v>
      </c>
      <c r="G59" s="18">
        <v>558</v>
      </c>
      <c r="H59" s="18">
        <v>0</v>
      </c>
      <c r="I59" s="18">
        <v>10525</v>
      </c>
      <c r="J59" s="18">
        <v>10750</v>
      </c>
    </row>
    <row r="60" spans="1:10" ht="38.25" customHeight="1" x14ac:dyDescent="0.25">
      <c r="A60" s="92" t="s">
        <v>103</v>
      </c>
      <c r="B60" s="86"/>
      <c r="C60" s="86"/>
      <c r="D60" s="87"/>
      <c r="E60" s="32" t="s">
        <v>51</v>
      </c>
      <c r="F60" s="18">
        <f t="shared" si="5"/>
        <v>28</v>
      </c>
      <c r="G60" s="18">
        <v>0</v>
      </c>
      <c r="H60" s="18">
        <v>0</v>
      </c>
      <c r="I60" s="18">
        <v>28</v>
      </c>
      <c r="J60" s="18">
        <v>0</v>
      </c>
    </row>
    <row r="61" spans="1:10" ht="18.75" customHeight="1" x14ac:dyDescent="0.25">
      <c r="A61" s="78" t="s">
        <v>32</v>
      </c>
      <c r="B61" s="78"/>
      <c r="C61" s="78"/>
      <c r="D61" s="78"/>
      <c r="E61" s="24"/>
      <c r="F61" s="33">
        <f>SUM(G61:J61)</f>
        <v>8847</v>
      </c>
      <c r="G61" s="33">
        <f>SUM(G62:G70)</f>
        <v>6362.5</v>
      </c>
      <c r="H61" s="33">
        <f>SUM(H62:H70)</f>
        <v>912</v>
      </c>
      <c r="I61" s="33">
        <f>SUM(I62:I70)</f>
        <v>789.5</v>
      </c>
      <c r="J61" s="33">
        <f>SUM(J62:J70)</f>
        <v>783</v>
      </c>
    </row>
    <row r="62" spans="1:10" ht="30" customHeight="1" x14ac:dyDescent="0.25">
      <c r="A62" s="89" t="s">
        <v>60</v>
      </c>
      <c r="B62" s="90"/>
      <c r="C62" s="90"/>
      <c r="D62" s="91"/>
      <c r="E62" s="31" t="s">
        <v>51</v>
      </c>
      <c r="F62" s="18">
        <f t="shared" si="5"/>
        <v>2774</v>
      </c>
      <c r="G62" s="18">
        <v>427</v>
      </c>
      <c r="H62" s="18">
        <v>782</v>
      </c>
      <c r="I62" s="18">
        <v>782</v>
      </c>
      <c r="J62" s="18">
        <v>783</v>
      </c>
    </row>
    <row r="63" spans="1:10" ht="29.25" customHeight="1" x14ac:dyDescent="0.25">
      <c r="A63" s="71" t="s">
        <v>37</v>
      </c>
      <c r="B63" s="72"/>
      <c r="C63" s="72"/>
      <c r="D63" s="73"/>
      <c r="E63" s="31" t="s">
        <v>51</v>
      </c>
      <c r="F63" s="18">
        <f t="shared" si="5"/>
        <v>4280</v>
      </c>
      <c r="G63" s="29">
        <v>4280</v>
      </c>
      <c r="H63" s="29">
        <v>0</v>
      </c>
      <c r="I63" s="29">
        <v>0</v>
      </c>
      <c r="J63" s="34">
        <v>0</v>
      </c>
    </row>
    <row r="64" spans="1:10" x14ac:dyDescent="0.25">
      <c r="A64" s="71" t="s">
        <v>33</v>
      </c>
      <c r="B64" s="72"/>
      <c r="C64" s="72"/>
      <c r="D64" s="73"/>
      <c r="E64" s="31" t="s">
        <v>51</v>
      </c>
      <c r="F64" s="18">
        <f t="shared" si="5"/>
        <v>427</v>
      </c>
      <c r="G64" s="29">
        <v>427</v>
      </c>
      <c r="H64" s="29">
        <v>0</v>
      </c>
      <c r="I64" s="29">
        <v>0</v>
      </c>
      <c r="J64" s="34">
        <v>0</v>
      </c>
    </row>
    <row r="65" spans="1:10" x14ac:dyDescent="0.25">
      <c r="A65" s="71" t="s">
        <v>34</v>
      </c>
      <c r="B65" s="72"/>
      <c r="C65" s="72"/>
      <c r="D65" s="73"/>
      <c r="E65" s="31" t="s">
        <v>51</v>
      </c>
      <c r="F65" s="18">
        <f t="shared" si="5"/>
        <v>207</v>
      </c>
      <c r="G65" s="29">
        <v>157</v>
      </c>
      <c r="H65" s="29">
        <v>0</v>
      </c>
      <c r="I65" s="29">
        <v>50</v>
      </c>
      <c r="J65" s="34">
        <v>0</v>
      </c>
    </row>
    <row r="66" spans="1:10" x14ac:dyDescent="0.25">
      <c r="A66" s="71" t="s">
        <v>96</v>
      </c>
      <c r="B66" s="72"/>
      <c r="C66" s="72"/>
      <c r="D66" s="73"/>
      <c r="E66" s="31" t="s">
        <v>51</v>
      </c>
      <c r="F66" s="18">
        <f t="shared" si="5"/>
        <v>25</v>
      </c>
      <c r="G66" s="29">
        <v>25</v>
      </c>
      <c r="H66" s="29">
        <v>0</v>
      </c>
      <c r="I66" s="29">
        <v>0</v>
      </c>
      <c r="J66" s="34">
        <v>0</v>
      </c>
    </row>
    <row r="67" spans="1:10" x14ac:dyDescent="0.25">
      <c r="A67" s="71" t="s">
        <v>95</v>
      </c>
      <c r="B67" s="72"/>
      <c r="C67" s="72"/>
      <c r="D67" s="73"/>
      <c r="E67" s="31" t="s">
        <v>51</v>
      </c>
      <c r="F67" s="18">
        <f t="shared" si="5"/>
        <v>25</v>
      </c>
      <c r="G67" s="29">
        <v>25</v>
      </c>
      <c r="H67" s="29"/>
      <c r="I67" s="29"/>
      <c r="J67" s="34"/>
    </row>
    <row r="68" spans="1:10" x14ac:dyDescent="0.25">
      <c r="A68" s="71" t="s">
        <v>36</v>
      </c>
      <c r="B68" s="72"/>
      <c r="C68" s="72"/>
      <c r="D68" s="73"/>
      <c r="E68" s="31" t="s">
        <v>51</v>
      </c>
      <c r="F68" s="18">
        <f t="shared" si="5"/>
        <v>50</v>
      </c>
      <c r="G68" s="29">
        <v>50</v>
      </c>
      <c r="H68" s="29">
        <v>0</v>
      </c>
      <c r="I68" s="29">
        <v>0</v>
      </c>
      <c r="J68" s="34">
        <v>0</v>
      </c>
    </row>
    <row r="69" spans="1:10" ht="19.5" customHeight="1" x14ac:dyDescent="0.25">
      <c r="A69" s="71" t="s">
        <v>63</v>
      </c>
      <c r="B69" s="72"/>
      <c r="C69" s="72"/>
      <c r="D69" s="73"/>
      <c r="E69" s="31" t="s">
        <v>51</v>
      </c>
      <c r="F69" s="18">
        <f t="shared" si="5"/>
        <v>250</v>
      </c>
      <c r="G69" s="29">
        <v>250</v>
      </c>
      <c r="H69" s="29">
        <v>0</v>
      </c>
      <c r="I69" s="29">
        <v>0</v>
      </c>
      <c r="J69" s="34">
        <v>0</v>
      </c>
    </row>
    <row r="70" spans="1:10" x14ac:dyDescent="0.25">
      <c r="A70" s="71" t="s">
        <v>64</v>
      </c>
      <c r="B70" s="72"/>
      <c r="C70" s="72"/>
      <c r="D70" s="73"/>
      <c r="E70" s="31" t="s">
        <v>51</v>
      </c>
      <c r="F70" s="18">
        <f>SUM(G70:J70)</f>
        <v>809</v>
      </c>
      <c r="G70" s="29">
        <v>721.5</v>
      </c>
      <c r="H70" s="29">
        <v>130</v>
      </c>
      <c r="I70" s="29">
        <v>-42.5</v>
      </c>
      <c r="J70" s="34">
        <v>0</v>
      </c>
    </row>
    <row r="71" spans="1:10" ht="13.5" customHeight="1" x14ac:dyDescent="0.25">
      <c r="A71" s="78" t="s">
        <v>38</v>
      </c>
      <c r="B71" s="78"/>
      <c r="C71" s="78"/>
      <c r="D71" s="78"/>
      <c r="E71" s="24"/>
      <c r="F71" s="25">
        <f>SUM(G71:J71)</f>
        <v>203</v>
      </c>
      <c r="G71" s="25">
        <f>SUM(G72:G74)</f>
        <v>20</v>
      </c>
      <c r="H71" s="25">
        <f t="shared" ref="H71:J71" si="10">SUM(H72:H74)</f>
        <v>0</v>
      </c>
      <c r="I71" s="25">
        <f t="shared" si="10"/>
        <v>183</v>
      </c>
      <c r="J71" s="25">
        <f t="shared" si="10"/>
        <v>0</v>
      </c>
    </row>
    <row r="72" spans="1:10" x14ac:dyDescent="0.25">
      <c r="A72" s="92" t="s">
        <v>88</v>
      </c>
      <c r="B72" s="86"/>
      <c r="C72" s="86"/>
      <c r="D72" s="87"/>
      <c r="E72" s="32" t="s">
        <v>48</v>
      </c>
      <c r="F72" s="35">
        <f>SUM(G72:J72)</f>
        <v>8</v>
      </c>
      <c r="G72" s="19">
        <v>20</v>
      </c>
      <c r="H72" s="19">
        <v>0</v>
      </c>
      <c r="I72" s="19">
        <v>-12</v>
      </c>
      <c r="J72" s="19">
        <v>0</v>
      </c>
    </row>
    <row r="73" spans="1:10" x14ac:dyDescent="0.25">
      <c r="A73" s="123" t="s">
        <v>109</v>
      </c>
      <c r="B73" s="105"/>
      <c r="C73" s="105"/>
      <c r="D73" s="106"/>
      <c r="E73" s="32" t="s">
        <v>107</v>
      </c>
      <c r="F73" s="35">
        <f>SUM(G73:J73)</f>
        <v>180</v>
      </c>
      <c r="G73" s="19">
        <v>0</v>
      </c>
      <c r="H73" s="19">
        <v>0</v>
      </c>
      <c r="I73" s="19">
        <v>180</v>
      </c>
      <c r="J73" s="19">
        <v>0</v>
      </c>
    </row>
    <row r="74" spans="1:10" x14ac:dyDescent="0.25">
      <c r="A74" s="112"/>
      <c r="B74" s="113"/>
      <c r="C74" s="113"/>
      <c r="D74" s="114"/>
      <c r="E74" s="32" t="s">
        <v>108</v>
      </c>
      <c r="F74" s="35">
        <f>SUM(G74:J74)</f>
        <v>15</v>
      </c>
      <c r="G74" s="19">
        <v>0</v>
      </c>
      <c r="H74" s="19">
        <v>0</v>
      </c>
      <c r="I74" s="19">
        <v>15</v>
      </c>
      <c r="J74" s="19">
        <v>0</v>
      </c>
    </row>
    <row r="75" spans="1:10" x14ac:dyDescent="0.25">
      <c r="A75" s="77" t="s">
        <v>39</v>
      </c>
      <c r="B75" s="77"/>
      <c r="C75" s="77"/>
      <c r="D75" s="77"/>
      <c r="E75" s="62"/>
      <c r="F75" s="37">
        <f>F6-F27</f>
        <v>-8862</v>
      </c>
      <c r="G75" s="16">
        <f>G6-G27</f>
        <v>-8862</v>
      </c>
      <c r="H75" s="16">
        <f t="shared" ref="H75:J75" si="11">H6-H27</f>
        <v>0</v>
      </c>
      <c r="I75" s="16">
        <f t="shared" si="11"/>
        <v>0</v>
      </c>
      <c r="J75" s="16">
        <f t="shared" si="11"/>
        <v>0</v>
      </c>
    </row>
    <row r="77" spans="1:10" x14ac:dyDescent="0.25">
      <c r="A77" s="39" t="s">
        <v>66</v>
      </c>
    </row>
    <row r="78" spans="1:10" x14ac:dyDescent="0.25">
      <c r="A78" s="39" t="s">
        <v>67</v>
      </c>
      <c r="E78" s="39"/>
      <c r="F78" s="39" t="s">
        <v>68</v>
      </c>
    </row>
    <row r="79" spans="1:10" x14ac:dyDescent="0.25">
      <c r="A79" s="39" t="s">
        <v>69</v>
      </c>
      <c r="E79" s="39"/>
      <c r="F79" s="39" t="s">
        <v>70</v>
      </c>
    </row>
    <row r="80" spans="1:10" x14ac:dyDescent="0.25">
      <c r="A80" s="36"/>
      <c r="B80" s="36"/>
      <c r="C80" s="36"/>
      <c r="D80" s="36"/>
    </row>
  </sheetData>
  <mergeCells count="68">
    <mergeCell ref="A55:D55"/>
    <mergeCell ref="A73:D74"/>
    <mergeCell ref="A68:D68"/>
    <mergeCell ref="A69:D69"/>
    <mergeCell ref="A70:D70"/>
    <mergeCell ref="A71:D71"/>
    <mergeCell ref="A72:D72"/>
    <mergeCell ref="A56:D56"/>
    <mergeCell ref="A57:D57"/>
    <mergeCell ref="A58:D58"/>
    <mergeCell ref="A59:D59"/>
    <mergeCell ref="A60:D60"/>
    <mergeCell ref="A61:D61"/>
    <mergeCell ref="A75:D75"/>
    <mergeCell ref="A62:D62"/>
    <mergeCell ref="A63:D63"/>
    <mergeCell ref="A64:D64"/>
    <mergeCell ref="A65:D65"/>
    <mergeCell ref="A66:D66"/>
    <mergeCell ref="A67:D67"/>
    <mergeCell ref="A54:D54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42:D42"/>
    <mergeCell ref="A27:D27"/>
    <mergeCell ref="A28:D28"/>
    <mergeCell ref="A29:D29"/>
    <mergeCell ref="A30:D30"/>
    <mergeCell ref="A31:D31"/>
    <mergeCell ref="A32:D34"/>
    <mergeCell ref="A35:D35"/>
    <mergeCell ref="A36:D36"/>
    <mergeCell ref="A37:D37"/>
    <mergeCell ref="A38:D38"/>
    <mergeCell ref="A39:D41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B2:J2"/>
    <mergeCell ref="D3:H3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scale="91" orientation="portrait" horizontalDpi="4294967295" verticalDpi="4294967295" r:id="rId1"/>
  <rowBreaks count="1" manualBreakCount="1">
    <brk id="4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1"/>
  <sheetViews>
    <sheetView tabSelected="1" view="pageBreakPreview" topLeftCell="A40" zoomScaleNormal="100" zoomScaleSheetLayoutView="100" workbookViewId="0">
      <selection activeCell="J72" sqref="J72"/>
    </sheetView>
  </sheetViews>
  <sheetFormatPr defaultRowHeight="15" x14ac:dyDescent="0.25"/>
  <sheetData>
    <row r="1" spans="1:10" x14ac:dyDescent="0.25">
      <c r="B1" s="6"/>
      <c r="C1" s="6"/>
      <c r="D1" s="6"/>
      <c r="E1" s="6"/>
      <c r="F1" s="39" t="s">
        <v>111</v>
      </c>
      <c r="G1" s="7"/>
      <c r="H1" s="8"/>
      <c r="I1" s="8"/>
      <c r="J1" s="6"/>
    </row>
    <row r="2" spans="1:10" x14ac:dyDescent="0.25">
      <c r="B2" s="101" t="s">
        <v>110</v>
      </c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6"/>
      <c r="C3" s="6"/>
      <c r="D3" s="103" t="s">
        <v>40</v>
      </c>
      <c r="E3" s="103"/>
      <c r="F3" s="103"/>
      <c r="G3" s="102"/>
      <c r="H3" s="102"/>
      <c r="I3" s="6"/>
      <c r="J3" s="6"/>
    </row>
    <row r="5" spans="1:10" ht="25.5" x14ac:dyDescent="0.25">
      <c r="A5" s="76" t="s">
        <v>0</v>
      </c>
      <c r="B5" s="76"/>
      <c r="C5" s="76"/>
      <c r="D5" s="76"/>
      <c r="E5" s="68" t="s">
        <v>41</v>
      </c>
      <c r="F5" s="68" t="s">
        <v>42</v>
      </c>
      <c r="G5" s="68" t="s">
        <v>43</v>
      </c>
      <c r="H5" s="68" t="s">
        <v>44</v>
      </c>
      <c r="I5" s="68" t="s">
        <v>45</v>
      </c>
      <c r="J5" s="68" t="s">
        <v>46</v>
      </c>
    </row>
    <row r="6" spans="1:10" x14ac:dyDescent="0.25">
      <c r="A6" s="77" t="s">
        <v>1</v>
      </c>
      <c r="B6" s="77"/>
      <c r="C6" s="77"/>
      <c r="D6" s="77"/>
      <c r="E6" s="69"/>
      <c r="F6" s="9">
        <f>F7+F8+F13+F21</f>
        <v>33009.5</v>
      </c>
      <c r="G6" s="9">
        <f>G7+G8+G13+G21</f>
        <v>3476.5</v>
      </c>
      <c r="H6" s="9">
        <f>H7+H8+H13+H21</f>
        <v>4312</v>
      </c>
      <c r="I6" s="9">
        <f>I7+I8+I13+I21</f>
        <v>12726</v>
      </c>
      <c r="J6" s="9">
        <f>J7+J8+J13+J21</f>
        <v>12495</v>
      </c>
    </row>
    <row r="7" spans="1:10" x14ac:dyDescent="0.25">
      <c r="A7" s="78" t="s">
        <v>2</v>
      </c>
      <c r="B7" s="78"/>
      <c r="C7" s="78"/>
      <c r="D7" s="78"/>
      <c r="E7" s="70" t="s">
        <v>47</v>
      </c>
      <c r="F7" s="10">
        <f>SUM(G7:J7)</f>
        <v>655.5</v>
      </c>
      <c r="G7" s="10">
        <v>175.5</v>
      </c>
      <c r="H7" s="10">
        <v>170</v>
      </c>
      <c r="I7" s="10">
        <v>179</v>
      </c>
      <c r="J7" s="10">
        <v>131</v>
      </c>
    </row>
    <row r="8" spans="1:10" x14ac:dyDescent="0.25">
      <c r="A8" s="78" t="s">
        <v>3</v>
      </c>
      <c r="B8" s="78"/>
      <c r="C8" s="78"/>
      <c r="D8" s="78"/>
      <c r="E8" s="70"/>
      <c r="F8" s="10">
        <f>F9+F10</f>
        <v>0</v>
      </c>
      <c r="G8" s="10">
        <f>G9+G10</f>
        <v>0</v>
      </c>
      <c r="H8" s="10">
        <f>H9+H10</f>
        <v>0</v>
      </c>
      <c r="I8" s="10">
        <f>I9+I10</f>
        <v>0</v>
      </c>
      <c r="J8" s="10">
        <f>J9+J10</f>
        <v>0</v>
      </c>
    </row>
    <row r="9" spans="1:10" x14ac:dyDescent="0.25">
      <c r="A9" s="75" t="s">
        <v>4</v>
      </c>
      <c r="B9" s="75"/>
      <c r="C9" s="75"/>
      <c r="D9" s="75"/>
      <c r="E9" s="67"/>
      <c r="F9" s="10">
        <f>SUM(G9:J9)</f>
        <v>0</v>
      </c>
      <c r="G9" s="11">
        <v>0</v>
      </c>
      <c r="H9" s="11">
        <v>0</v>
      </c>
      <c r="I9" s="11">
        <v>0</v>
      </c>
      <c r="J9" s="11">
        <v>0</v>
      </c>
    </row>
    <row r="10" spans="1:10" x14ac:dyDescent="0.25">
      <c r="A10" s="75" t="s">
        <v>5</v>
      </c>
      <c r="B10" s="75"/>
      <c r="C10" s="75"/>
      <c r="D10" s="75"/>
      <c r="E10" s="67"/>
      <c r="F10" s="10">
        <f>F11+F12</f>
        <v>0</v>
      </c>
      <c r="G10" s="10">
        <f>G11+G12</f>
        <v>0</v>
      </c>
      <c r="H10" s="10">
        <f>H11+H12</f>
        <v>0</v>
      </c>
      <c r="I10" s="10">
        <f>I11+I12</f>
        <v>0</v>
      </c>
      <c r="J10" s="10">
        <f>J11+J12</f>
        <v>0</v>
      </c>
    </row>
    <row r="11" spans="1:10" x14ac:dyDescent="0.25">
      <c r="A11" s="75" t="s">
        <v>6</v>
      </c>
      <c r="B11" s="75"/>
      <c r="C11" s="75"/>
      <c r="D11" s="75"/>
      <c r="E11" s="67"/>
      <c r="F11" s="11">
        <f>SUM(G11:J11)</f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25">
      <c r="A12" s="75" t="s">
        <v>7</v>
      </c>
      <c r="B12" s="75"/>
      <c r="C12" s="75"/>
      <c r="D12" s="75"/>
      <c r="E12" s="67"/>
      <c r="F12" s="11">
        <f>SUM(G12:J12)</f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25">
      <c r="A13" s="78" t="s">
        <v>8</v>
      </c>
      <c r="B13" s="78"/>
      <c r="C13" s="78"/>
      <c r="D13" s="78"/>
      <c r="E13" s="70"/>
      <c r="F13" s="10">
        <f>F14+F18</f>
        <v>0</v>
      </c>
      <c r="G13" s="10">
        <f>G14+G18</f>
        <v>0</v>
      </c>
      <c r="H13" s="10">
        <f>H14+H18</f>
        <v>0</v>
      </c>
      <c r="I13" s="10">
        <f>I14+I18</f>
        <v>0</v>
      </c>
      <c r="J13" s="10">
        <f>J14+J18</f>
        <v>0</v>
      </c>
    </row>
    <row r="14" spans="1:10" x14ac:dyDescent="0.25">
      <c r="A14" s="74" t="s">
        <v>9</v>
      </c>
      <c r="B14" s="74"/>
      <c r="C14" s="74"/>
      <c r="D14" s="74"/>
      <c r="E14" s="66"/>
      <c r="F14" s="12">
        <f>F15+F16+F17</f>
        <v>0</v>
      </c>
      <c r="G14" s="12">
        <f>G15+G16+G17</f>
        <v>0</v>
      </c>
      <c r="H14" s="12">
        <f>H15+H16+H17</f>
        <v>0</v>
      </c>
      <c r="I14" s="12">
        <f>I15+I16+I17</f>
        <v>0</v>
      </c>
      <c r="J14" s="12">
        <f>J15+J16+J17</f>
        <v>0</v>
      </c>
    </row>
    <row r="15" spans="1:10" x14ac:dyDescent="0.25">
      <c r="A15" s="75" t="s">
        <v>10</v>
      </c>
      <c r="B15" s="75"/>
      <c r="C15" s="75"/>
      <c r="D15" s="75"/>
      <c r="E15" s="67"/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x14ac:dyDescent="0.25">
      <c r="A16" s="75" t="s">
        <v>11</v>
      </c>
      <c r="B16" s="75"/>
      <c r="C16" s="75"/>
      <c r="D16" s="75"/>
      <c r="E16" s="67"/>
      <c r="F16" s="11">
        <f>SUM(G16:J16)</f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x14ac:dyDescent="0.25">
      <c r="A17" s="75" t="s">
        <v>12</v>
      </c>
      <c r="B17" s="75"/>
      <c r="C17" s="75"/>
      <c r="D17" s="75"/>
      <c r="E17" s="67"/>
      <c r="F17" s="11">
        <f>SUM(G17:J17)</f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74" t="s">
        <v>13</v>
      </c>
      <c r="B18" s="74"/>
      <c r="C18" s="74"/>
      <c r="D18" s="74"/>
      <c r="E18" s="66"/>
      <c r="F18" s="12">
        <f>F19+F20</f>
        <v>0</v>
      </c>
      <c r="G18" s="12">
        <f>G19+G20</f>
        <v>0</v>
      </c>
      <c r="H18" s="12">
        <f>H19+H20</f>
        <v>0</v>
      </c>
      <c r="I18" s="12">
        <f>I19+I20</f>
        <v>0</v>
      </c>
      <c r="J18" s="12">
        <f>J19+J20</f>
        <v>0</v>
      </c>
    </row>
    <row r="19" spans="1:10" x14ac:dyDescent="0.25">
      <c r="A19" s="75" t="s">
        <v>14</v>
      </c>
      <c r="B19" s="75"/>
      <c r="C19" s="75"/>
      <c r="D19" s="75"/>
      <c r="E19" s="67"/>
      <c r="F19" s="11">
        <f>SUM(G19:J19)</f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x14ac:dyDescent="0.25">
      <c r="A20" s="75" t="s">
        <v>15</v>
      </c>
      <c r="B20" s="75"/>
      <c r="C20" s="75"/>
      <c r="D20" s="75"/>
      <c r="E20" s="67"/>
      <c r="F20" s="11">
        <f>SUM(G20:J20)</f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x14ac:dyDescent="0.25">
      <c r="A21" s="78" t="s">
        <v>71</v>
      </c>
      <c r="B21" s="78"/>
      <c r="C21" s="78"/>
      <c r="D21" s="78"/>
      <c r="E21" s="70"/>
      <c r="F21" s="9">
        <f>SUM(G21:J21)</f>
        <v>32354</v>
      </c>
      <c r="G21" s="11">
        <f>SUM(G22:G26)</f>
        <v>3301</v>
      </c>
      <c r="H21" s="11">
        <f t="shared" ref="H21:J21" si="0">SUM(H22:H26)</f>
        <v>4142</v>
      </c>
      <c r="I21" s="11">
        <f t="shared" si="0"/>
        <v>12547</v>
      </c>
      <c r="J21" s="11">
        <f t="shared" si="0"/>
        <v>12364</v>
      </c>
    </row>
    <row r="22" spans="1:10" x14ac:dyDescent="0.25">
      <c r="A22" s="115" t="s">
        <v>72</v>
      </c>
      <c r="B22" s="115"/>
      <c r="C22" s="115"/>
      <c r="D22" s="115"/>
      <c r="E22" s="70" t="s">
        <v>77</v>
      </c>
      <c r="F22" s="11">
        <f>SUM(G22:J22)</f>
        <v>5578</v>
      </c>
      <c r="G22" s="45">
        <v>2789</v>
      </c>
      <c r="H22" s="45">
        <v>2789</v>
      </c>
      <c r="I22" s="45">
        <v>0</v>
      </c>
      <c r="J22" s="45">
        <v>0</v>
      </c>
    </row>
    <row r="23" spans="1:10" ht="15" customHeight="1" x14ac:dyDescent="0.25">
      <c r="A23" s="119" t="s">
        <v>73</v>
      </c>
      <c r="B23" s="120"/>
      <c r="C23" s="120"/>
      <c r="D23" s="121"/>
      <c r="E23" s="70" t="s">
        <v>78</v>
      </c>
      <c r="F23" s="11">
        <f t="shared" ref="F23:F26" si="1">SUM(G23:J23)</f>
        <v>23847</v>
      </c>
      <c r="G23" s="45">
        <v>0</v>
      </c>
      <c r="H23" s="45">
        <v>782</v>
      </c>
      <c r="I23" s="45">
        <v>11532</v>
      </c>
      <c r="J23" s="45">
        <v>11533</v>
      </c>
    </row>
    <row r="24" spans="1:10" ht="15" customHeight="1" x14ac:dyDescent="0.25">
      <c r="A24" s="119" t="s">
        <v>74</v>
      </c>
      <c r="B24" s="120"/>
      <c r="C24" s="120"/>
      <c r="D24" s="121"/>
      <c r="E24" s="70" t="s">
        <v>79</v>
      </c>
      <c r="F24" s="11">
        <f t="shared" si="1"/>
        <v>1318</v>
      </c>
      <c r="G24" s="45">
        <v>0</v>
      </c>
      <c r="H24" s="45">
        <v>262</v>
      </c>
      <c r="I24" s="45">
        <v>528</v>
      </c>
      <c r="J24" s="45">
        <v>528</v>
      </c>
    </row>
    <row r="25" spans="1:10" ht="15" customHeight="1" x14ac:dyDescent="0.25">
      <c r="A25" s="119" t="s">
        <v>75</v>
      </c>
      <c r="B25" s="120"/>
      <c r="C25" s="120"/>
      <c r="D25" s="121"/>
      <c r="E25" s="70" t="s">
        <v>80</v>
      </c>
      <c r="F25" s="11">
        <f t="shared" si="1"/>
        <v>936</v>
      </c>
      <c r="G25" s="45">
        <v>17</v>
      </c>
      <c r="H25" s="45">
        <v>309</v>
      </c>
      <c r="I25" s="45">
        <v>307</v>
      </c>
      <c r="J25" s="45">
        <v>303</v>
      </c>
    </row>
    <row r="26" spans="1:10" ht="15" customHeight="1" x14ac:dyDescent="0.25">
      <c r="A26" s="116" t="s">
        <v>76</v>
      </c>
      <c r="B26" s="117"/>
      <c r="C26" s="117"/>
      <c r="D26" s="118"/>
      <c r="E26" s="70" t="s">
        <v>81</v>
      </c>
      <c r="F26" s="11">
        <f t="shared" si="1"/>
        <v>675</v>
      </c>
      <c r="G26" s="45">
        <v>495</v>
      </c>
      <c r="H26" s="45">
        <v>0</v>
      </c>
      <c r="I26" s="45">
        <v>180</v>
      </c>
      <c r="J26" s="45">
        <v>0</v>
      </c>
    </row>
    <row r="27" spans="1:10" x14ac:dyDescent="0.25">
      <c r="A27" s="77" t="s">
        <v>16</v>
      </c>
      <c r="B27" s="77"/>
      <c r="C27" s="77"/>
      <c r="D27" s="77"/>
      <c r="E27" s="69"/>
      <c r="F27" s="14">
        <f>F28+F37+F43+F46+F51+F57+F61+F72</f>
        <v>41871.5</v>
      </c>
      <c r="G27" s="15">
        <f>G28+G37+G43+G46+G51+G57+G61+G72</f>
        <v>12338.5</v>
      </c>
      <c r="H27" s="15">
        <f>H28+H37+H43+H46+H51+H57+H61+H72</f>
        <v>4312</v>
      </c>
      <c r="I27" s="15">
        <f>I28+I37+I43+I46+I51+I57+I61+I72</f>
        <v>12726</v>
      </c>
      <c r="J27" s="15">
        <f>J28+J37+J43+J46+J51+J57+J61+J72</f>
        <v>12495</v>
      </c>
    </row>
    <row r="28" spans="1:10" x14ac:dyDescent="0.25">
      <c r="A28" s="78" t="s">
        <v>17</v>
      </c>
      <c r="B28" s="78"/>
      <c r="C28" s="78"/>
      <c r="D28" s="78"/>
      <c r="E28" s="70"/>
      <c r="F28" s="16">
        <f>SUM(G28:J28)</f>
        <v>1601</v>
      </c>
      <c r="G28" s="16">
        <f>SUM(G29:G36)</f>
        <v>213</v>
      </c>
      <c r="H28" s="16">
        <f>SUM(H29:H36)</f>
        <v>282</v>
      </c>
      <c r="I28" s="16">
        <f>SUM(I29:I36)</f>
        <v>578</v>
      </c>
      <c r="J28" s="16">
        <f>SUM(J29:J36)</f>
        <v>528</v>
      </c>
    </row>
    <row r="29" spans="1:10" x14ac:dyDescent="0.25">
      <c r="A29" s="82" t="s">
        <v>18</v>
      </c>
      <c r="B29" s="83"/>
      <c r="C29" s="83"/>
      <c r="D29" s="84"/>
      <c r="E29" s="17" t="s">
        <v>49</v>
      </c>
      <c r="F29" s="18">
        <f>SUM(G29:J29)</f>
        <v>0</v>
      </c>
      <c r="G29" s="19">
        <v>40</v>
      </c>
      <c r="H29" s="19">
        <v>-40</v>
      </c>
      <c r="I29" s="19">
        <v>0</v>
      </c>
      <c r="J29" s="19">
        <v>0</v>
      </c>
    </row>
    <row r="30" spans="1:10" x14ac:dyDescent="0.25">
      <c r="A30" s="82" t="s">
        <v>99</v>
      </c>
      <c r="B30" s="83"/>
      <c r="C30" s="83"/>
      <c r="D30" s="84"/>
      <c r="E30" s="17" t="s">
        <v>48</v>
      </c>
      <c r="F30" s="18">
        <f>SUM(G30:J30)</f>
        <v>40</v>
      </c>
      <c r="G30" s="19">
        <v>0</v>
      </c>
      <c r="H30" s="19">
        <v>40</v>
      </c>
      <c r="I30" s="19">
        <v>0</v>
      </c>
      <c r="J30" s="19">
        <v>0</v>
      </c>
    </row>
    <row r="31" spans="1:10" ht="30" customHeight="1" x14ac:dyDescent="0.25">
      <c r="A31" s="93" t="s">
        <v>61</v>
      </c>
      <c r="B31" s="94"/>
      <c r="C31" s="94"/>
      <c r="D31" s="95"/>
      <c r="E31" s="38" t="s">
        <v>49</v>
      </c>
      <c r="F31" s="18">
        <f>SUM(G31:J31)</f>
        <v>30</v>
      </c>
      <c r="G31" s="18">
        <v>30</v>
      </c>
      <c r="H31" s="18">
        <v>0</v>
      </c>
      <c r="I31" s="18">
        <v>0</v>
      </c>
      <c r="J31" s="18">
        <v>0</v>
      </c>
    </row>
    <row r="32" spans="1:10" ht="21" customHeight="1" x14ac:dyDescent="0.25">
      <c r="A32" s="122" t="s">
        <v>82</v>
      </c>
      <c r="B32" s="105"/>
      <c r="C32" s="105"/>
      <c r="D32" s="106"/>
      <c r="E32" s="38" t="s">
        <v>83</v>
      </c>
      <c r="F32" s="18">
        <f t="shared" ref="F32:F34" si="2">SUM(G32:J32)</f>
        <v>1108</v>
      </c>
      <c r="G32" s="18">
        <v>0</v>
      </c>
      <c r="H32" s="18">
        <v>220</v>
      </c>
      <c r="I32" s="18">
        <v>444</v>
      </c>
      <c r="J32" s="18">
        <v>444</v>
      </c>
    </row>
    <row r="33" spans="1:10" ht="19.5" customHeight="1" x14ac:dyDescent="0.25">
      <c r="A33" s="109"/>
      <c r="B33" s="110"/>
      <c r="C33" s="110"/>
      <c r="D33" s="111"/>
      <c r="E33" s="38" t="s">
        <v>84</v>
      </c>
      <c r="F33" s="18">
        <f t="shared" si="2"/>
        <v>210</v>
      </c>
      <c r="G33" s="18">
        <v>0</v>
      </c>
      <c r="H33" s="18">
        <v>42</v>
      </c>
      <c r="I33" s="18">
        <v>84</v>
      </c>
      <c r="J33" s="18">
        <v>84</v>
      </c>
    </row>
    <row r="34" spans="1:10" ht="23.25" customHeight="1" x14ac:dyDescent="0.25">
      <c r="A34" s="112"/>
      <c r="B34" s="113"/>
      <c r="C34" s="113"/>
      <c r="D34" s="114"/>
      <c r="E34" s="38" t="s">
        <v>50</v>
      </c>
      <c r="F34" s="18">
        <f t="shared" si="2"/>
        <v>108</v>
      </c>
      <c r="G34" s="18">
        <v>58</v>
      </c>
      <c r="H34" s="18">
        <v>0</v>
      </c>
      <c r="I34" s="18">
        <v>50</v>
      </c>
      <c r="J34" s="18">
        <v>0</v>
      </c>
    </row>
    <row r="35" spans="1:10" ht="29.25" customHeight="1" x14ac:dyDescent="0.25">
      <c r="A35" s="85" t="s">
        <v>19</v>
      </c>
      <c r="B35" s="86"/>
      <c r="C35" s="86"/>
      <c r="D35" s="87"/>
      <c r="E35" s="20" t="s">
        <v>50</v>
      </c>
      <c r="F35" s="18">
        <f>SUM(G35:J35)</f>
        <v>85</v>
      </c>
      <c r="G35" s="18">
        <v>85</v>
      </c>
      <c r="H35" s="18">
        <v>0</v>
      </c>
      <c r="I35" s="18">
        <v>0</v>
      </c>
      <c r="J35" s="18">
        <v>0</v>
      </c>
    </row>
    <row r="36" spans="1:10" ht="27" customHeight="1" x14ac:dyDescent="0.25">
      <c r="A36" s="85" t="s">
        <v>91</v>
      </c>
      <c r="B36" s="86"/>
      <c r="C36" s="86"/>
      <c r="D36" s="87"/>
      <c r="E36" s="20" t="s">
        <v>50</v>
      </c>
      <c r="F36" s="18">
        <f>SUM(G36:J36)</f>
        <v>20</v>
      </c>
      <c r="G36" s="18">
        <v>0</v>
      </c>
      <c r="H36" s="18">
        <v>20</v>
      </c>
      <c r="I36" s="18">
        <v>0</v>
      </c>
      <c r="J36" s="18">
        <v>0</v>
      </c>
    </row>
    <row r="37" spans="1:10" x14ac:dyDescent="0.25">
      <c r="A37" s="88" t="s">
        <v>20</v>
      </c>
      <c r="B37" s="88"/>
      <c r="C37" s="88"/>
      <c r="D37" s="88"/>
      <c r="E37" s="21"/>
      <c r="F37" s="16">
        <f>SUM(F38:F42)</f>
        <v>1365.5</v>
      </c>
      <c r="G37" s="16">
        <f t="shared" ref="G37:J37" si="3">SUM(G38:G42)</f>
        <v>125</v>
      </c>
      <c r="H37" s="16">
        <f t="shared" si="3"/>
        <v>329</v>
      </c>
      <c r="I37" s="16">
        <f t="shared" si="3"/>
        <v>477.5</v>
      </c>
      <c r="J37" s="16">
        <f t="shared" si="3"/>
        <v>434</v>
      </c>
    </row>
    <row r="38" spans="1:10" ht="52.5" customHeight="1" x14ac:dyDescent="0.25">
      <c r="A38" s="98" t="s">
        <v>21</v>
      </c>
      <c r="B38" s="99"/>
      <c r="C38" s="99"/>
      <c r="D38" s="100"/>
      <c r="E38" s="22" t="s">
        <v>51</v>
      </c>
      <c r="F38" s="23">
        <f>SUM(G38:J38)</f>
        <v>281.5</v>
      </c>
      <c r="G38" s="23">
        <v>50</v>
      </c>
      <c r="H38" s="23">
        <v>0</v>
      </c>
      <c r="I38" s="23">
        <v>100.5</v>
      </c>
      <c r="J38" s="23">
        <v>131</v>
      </c>
    </row>
    <row r="39" spans="1:10" ht="17.25" customHeight="1" x14ac:dyDescent="0.25">
      <c r="A39" s="108" t="s">
        <v>85</v>
      </c>
      <c r="B39" s="105"/>
      <c r="C39" s="105"/>
      <c r="D39" s="106"/>
      <c r="E39" s="22" t="s">
        <v>86</v>
      </c>
      <c r="F39" s="23">
        <f>SUM(G39:J39)</f>
        <v>787</v>
      </c>
      <c r="G39" s="23">
        <v>14</v>
      </c>
      <c r="H39" s="23">
        <v>260</v>
      </c>
      <c r="I39" s="23">
        <v>258</v>
      </c>
      <c r="J39" s="23">
        <v>255</v>
      </c>
    </row>
    <row r="40" spans="1:10" ht="9.75" customHeight="1" x14ac:dyDescent="0.25">
      <c r="A40" s="109"/>
      <c r="B40" s="110"/>
      <c r="C40" s="110"/>
      <c r="D40" s="111"/>
      <c r="E40" s="22" t="s">
        <v>87</v>
      </c>
      <c r="F40" s="23">
        <f>SUM(G40:J40)</f>
        <v>149</v>
      </c>
      <c r="G40" s="23">
        <v>3</v>
      </c>
      <c r="H40" s="23">
        <v>49</v>
      </c>
      <c r="I40" s="23">
        <v>49</v>
      </c>
      <c r="J40" s="23">
        <v>48</v>
      </c>
    </row>
    <row r="41" spans="1:10" ht="13.5" customHeight="1" x14ac:dyDescent="0.25">
      <c r="A41" s="112"/>
      <c r="B41" s="113"/>
      <c r="C41" s="113"/>
      <c r="D41" s="114"/>
      <c r="E41" s="22" t="s">
        <v>51</v>
      </c>
      <c r="F41" s="23">
        <f>SUM(G41:J41)</f>
        <v>128</v>
      </c>
      <c r="G41" s="23">
        <v>58</v>
      </c>
      <c r="H41" s="23">
        <v>20</v>
      </c>
      <c r="I41" s="23">
        <v>50</v>
      </c>
      <c r="J41" s="23">
        <v>0</v>
      </c>
    </row>
    <row r="42" spans="1:10" ht="24.75" customHeight="1" x14ac:dyDescent="0.25">
      <c r="A42" s="85" t="s">
        <v>102</v>
      </c>
      <c r="B42" s="86"/>
      <c r="C42" s="86"/>
      <c r="D42" s="87"/>
      <c r="E42" s="22" t="s">
        <v>48</v>
      </c>
      <c r="F42" s="23">
        <f>SUM(G42:J42)</f>
        <v>20</v>
      </c>
      <c r="G42" s="23">
        <v>0</v>
      </c>
      <c r="H42" s="23">
        <v>0</v>
      </c>
      <c r="I42" s="23">
        <v>20</v>
      </c>
      <c r="J42" s="23">
        <v>0</v>
      </c>
    </row>
    <row r="43" spans="1:10" ht="14.25" customHeight="1" x14ac:dyDescent="0.25">
      <c r="A43" s="88" t="s">
        <v>22</v>
      </c>
      <c r="B43" s="88"/>
      <c r="C43" s="88"/>
      <c r="D43" s="88"/>
      <c r="E43" s="21"/>
      <c r="F43" s="16">
        <f>F44+F45</f>
        <v>1092</v>
      </c>
      <c r="G43" s="16">
        <f>G44+G45</f>
        <v>1092</v>
      </c>
      <c r="H43" s="16">
        <f t="shared" ref="H43:J43" si="4">H44+H45</f>
        <v>0</v>
      </c>
      <c r="I43" s="16">
        <f t="shared" si="4"/>
        <v>0</v>
      </c>
      <c r="J43" s="16">
        <f t="shared" si="4"/>
        <v>0</v>
      </c>
    </row>
    <row r="44" spans="1:10" ht="27" customHeight="1" x14ac:dyDescent="0.25">
      <c r="A44" s="104" t="s">
        <v>62</v>
      </c>
      <c r="B44" s="105"/>
      <c r="C44" s="105"/>
      <c r="D44" s="106"/>
      <c r="E44" s="22" t="s">
        <v>52</v>
      </c>
      <c r="F44" s="23">
        <f t="shared" ref="F44:F69" si="5">SUM(G44:J44)</f>
        <v>1017</v>
      </c>
      <c r="G44" s="23">
        <v>1017</v>
      </c>
      <c r="H44" s="23">
        <v>0</v>
      </c>
      <c r="I44" s="23">
        <v>0</v>
      </c>
      <c r="J44" s="23">
        <v>0</v>
      </c>
    </row>
    <row r="45" spans="1:10" x14ac:dyDescent="0.25">
      <c r="A45" s="107" t="s">
        <v>55</v>
      </c>
      <c r="B45" s="107"/>
      <c r="C45" s="107"/>
      <c r="D45" s="107"/>
      <c r="E45" s="22" t="s">
        <v>51</v>
      </c>
      <c r="F45" s="23">
        <f t="shared" si="5"/>
        <v>75</v>
      </c>
      <c r="G45" s="23">
        <v>75</v>
      </c>
      <c r="H45" s="23">
        <v>0</v>
      </c>
      <c r="I45" s="23">
        <v>0</v>
      </c>
      <c r="J45" s="23">
        <v>0</v>
      </c>
    </row>
    <row r="46" spans="1:10" x14ac:dyDescent="0.25">
      <c r="A46" s="78" t="s">
        <v>23</v>
      </c>
      <c r="B46" s="78"/>
      <c r="C46" s="78"/>
      <c r="D46" s="78"/>
      <c r="E46" s="24"/>
      <c r="F46" s="25">
        <f>SUM(G46:J46)</f>
        <v>225</v>
      </c>
      <c r="G46" s="16">
        <f>G47+G49</f>
        <v>225</v>
      </c>
      <c r="H46" s="16">
        <f>H47+H49</f>
        <v>0</v>
      </c>
      <c r="I46" s="16">
        <f>I47+I49</f>
        <v>0</v>
      </c>
      <c r="J46" s="16">
        <f>J47+J49</f>
        <v>0</v>
      </c>
    </row>
    <row r="47" spans="1:10" ht="20.25" customHeight="1" x14ac:dyDescent="0.25">
      <c r="A47" s="79" t="s">
        <v>24</v>
      </c>
      <c r="B47" s="80"/>
      <c r="C47" s="80"/>
      <c r="D47" s="81"/>
      <c r="E47" s="26"/>
      <c r="F47" s="25">
        <f>F48</f>
        <v>150</v>
      </c>
      <c r="G47" s="25">
        <f t="shared" ref="G47:J47" si="6">G48</f>
        <v>150</v>
      </c>
      <c r="H47" s="25">
        <f t="shared" si="6"/>
        <v>0</v>
      </c>
      <c r="I47" s="25">
        <f t="shared" si="6"/>
        <v>0</v>
      </c>
      <c r="J47" s="25">
        <f t="shared" si="6"/>
        <v>0</v>
      </c>
    </row>
    <row r="48" spans="1:10" ht="27.75" customHeight="1" x14ac:dyDescent="0.25">
      <c r="A48" s="85" t="s">
        <v>112</v>
      </c>
      <c r="B48" s="96"/>
      <c r="C48" s="96"/>
      <c r="D48" s="97"/>
      <c r="E48" s="27" t="s">
        <v>51</v>
      </c>
      <c r="F48" s="29">
        <f t="shared" si="5"/>
        <v>150</v>
      </c>
      <c r="G48" s="29">
        <v>150</v>
      </c>
      <c r="H48" s="29">
        <v>0</v>
      </c>
      <c r="I48" s="29">
        <v>0</v>
      </c>
      <c r="J48" s="29">
        <v>0</v>
      </c>
    </row>
    <row r="49" spans="1:10" x14ac:dyDescent="0.25">
      <c r="A49" s="79" t="s">
        <v>57</v>
      </c>
      <c r="B49" s="80"/>
      <c r="C49" s="80"/>
      <c r="D49" s="81"/>
      <c r="E49" s="26"/>
      <c r="F49" s="30">
        <f>F50</f>
        <v>75</v>
      </c>
      <c r="G49" s="30">
        <f t="shared" ref="G49:J49" si="7">G50</f>
        <v>75</v>
      </c>
      <c r="H49" s="30">
        <f t="shared" si="7"/>
        <v>0</v>
      </c>
      <c r="I49" s="30">
        <f t="shared" si="7"/>
        <v>0</v>
      </c>
      <c r="J49" s="30">
        <f t="shared" si="7"/>
        <v>0</v>
      </c>
    </row>
    <row r="50" spans="1:10" x14ac:dyDescent="0.25">
      <c r="A50" s="98" t="s">
        <v>58</v>
      </c>
      <c r="B50" s="99"/>
      <c r="C50" s="99"/>
      <c r="D50" s="100"/>
      <c r="E50" s="27" t="s">
        <v>51</v>
      </c>
      <c r="F50" s="28">
        <f>SUM(G50:J50)</f>
        <v>75</v>
      </c>
      <c r="G50" s="28">
        <v>75</v>
      </c>
      <c r="H50" s="28">
        <v>0</v>
      </c>
      <c r="I50" s="28">
        <v>0</v>
      </c>
      <c r="J50" s="28">
        <v>0</v>
      </c>
    </row>
    <row r="51" spans="1:10" ht="19.5" customHeight="1" x14ac:dyDescent="0.25">
      <c r="A51" s="78" t="s">
        <v>25</v>
      </c>
      <c r="B51" s="78"/>
      <c r="C51" s="78"/>
      <c r="D51" s="78"/>
      <c r="E51" s="24"/>
      <c r="F51" s="15">
        <f>SUM(G51:J51)</f>
        <v>6677</v>
      </c>
      <c r="G51" s="15">
        <f>SUM(G52:G56)</f>
        <v>3643</v>
      </c>
      <c r="H51" s="15">
        <f>SUM(H52:H56)</f>
        <v>2789</v>
      </c>
      <c r="I51" s="15">
        <f>SUM(I52:I56)</f>
        <v>245</v>
      </c>
      <c r="J51" s="15">
        <f>SUM(J52:J56)</f>
        <v>0</v>
      </c>
    </row>
    <row r="52" spans="1:10" ht="36" customHeight="1" x14ac:dyDescent="0.25">
      <c r="A52" s="89" t="s">
        <v>26</v>
      </c>
      <c r="B52" s="90"/>
      <c r="C52" s="90"/>
      <c r="D52" s="91"/>
      <c r="E52" s="31" t="s">
        <v>51</v>
      </c>
      <c r="F52" s="29">
        <f t="shared" si="5"/>
        <v>5937</v>
      </c>
      <c r="G52" s="29">
        <v>2973</v>
      </c>
      <c r="H52" s="29">
        <v>2789</v>
      </c>
      <c r="I52" s="29">
        <v>175</v>
      </c>
      <c r="J52" s="29">
        <v>0</v>
      </c>
    </row>
    <row r="53" spans="1:10" ht="38.25" customHeight="1" x14ac:dyDescent="0.25">
      <c r="A53" s="89" t="s">
        <v>27</v>
      </c>
      <c r="B53" s="90"/>
      <c r="C53" s="90"/>
      <c r="D53" s="91"/>
      <c r="E53" s="31" t="s">
        <v>51</v>
      </c>
      <c r="F53" s="29">
        <f t="shared" si="5"/>
        <v>80</v>
      </c>
      <c r="G53" s="29">
        <v>80</v>
      </c>
      <c r="H53" s="29">
        <v>0</v>
      </c>
      <c r="I53" s="29">
        <v>0</v>
      </c>
      <c r="J53" s="29">
        <v>0</v>
      </c>
    </row>
    <row r="54" spans="1:10" ht="22.5" customHeight="1" x14ac:dyDescent="0.25">
      <c r="A54" s="89" t="s">
        <v>28</v>
      </c>
      <c r="B54" s="90"/>
      <c r="C54" s="90"/>
      <c r="D54" s="91"/>
      <c r="E54" s="31" t="s">
        <v>51</v>
      </c>
      <c r="F54" s="18">
        <f t="shared" si="5"/>
        <v>550</v>
      </c>
      <c r="G54" s="18">
        <v>550</v>
      </c>
      <c r="H54" s="18">
        <v>0</v>
      </c>
      <c r="I54" s="18">
        <v>0</v>
      </c>
      <c r="J54" s="18">
        <v>0</v>
      </c>
    </row>
    <row r="55" spans="1:10" ht="22.5" customHeight="1" x14ac:dyDescent="0.25">
      <c r="A55" s="89" t="s">
        <v>106</v>
      </c>
      <c r="B55" s="90"/>
      <c r="C55" s="90"/>
      <c r="D55" s="91"/>
      <c r="E55" s="31" t="s">
        <v>51</v>
      </c>
      <c r="F55" s="18">
        <f t="shared" si="5"/>
        <v>70</v>
      </c>
      <c r="G55" s="18">
        <v>0</v>
      </c>
      <c r="H55" s="18">
        <v>0</v>
      </c>
      <c r="I55" s="18">
        <v>70</v>
      </c>
      <c r="J55" s="18">
        <v>0</v>
      </c>
    </row>
    <row r="56" spans="1:10" ht="29.25" customHeight="1" x14ac:dyDescent="0.25">
      <c r="A56" s="89" t="s">
        <v>29</v>
      </c>
      <c r="B56" s="90"/>
      <c r="C56" s="90"/>
      <c r="D56" s="91"/>
      <c r="E56" s="31" t="s">
        <v>50</v>
      </c>
      <c r="F56" s="18">
        <f t="shared" si="5"/>
        <v>40</v>
      </c>
      <c r="G56" s="18">
        <v>40</v>
      </c>
      <c r="H56" s="18">
        <v>0</v>
      </c>
      <c r="I56" s="18">
        <v>0</v>
      </c>
      <c r="J56" s="18">
        <v>0</v>
      </c>
    </row>
    <row r="57" spans="1:10" ht="19.5" customHeight="1" x14ac:dyDescent="0.25">
      <c r="A57" s="78" t="s">
        <v>30</v>
      </c>
      <c r="B57" s="78"/>
      <c r="C57" s="78"/>
      <c r="D57" s="78"/>
      <c r="E57" s="24"/>
      <c r="F57" s="25">
        <f>SUM(G57:J57)</f>
        <v>21861</v>
      </c>
      <c r="G57" s="25">
        <f>G58+G59+G60</f>
        <v>658</v>
      </c>
      <c r="H57" s="25">
        <f t="shared" ref="H57:J57" si="8">H58+H59+H60</f>
        <v>0</v>
      </c>
      <c r="I57" s="25">
        <f t="shared" si="8"/>
        <v>10453</v>
      </c>
      <c r="J57" s="25">
        <f t="shared" si="8"/>
        <v>10750</v>
      </c>
    </row>
    <row r="58" spans="1:10" ht="22.5" customHeight="1" x14ac:dyDescent="0.25">
      <c r="A58" s="92" t="s">
        <v>59</v>
      </c>
      <c r="B58" s="86"/>
      <c r="C58" s="86"/>
      <c r="D58" s="87"/>
      <c r="E58" s="32" t="s">
        <v>48</v>
      </c>
      <c r="F58" s="18">
        <f t="shared" si="5"/>
        <v>0</v>
      </c>
      <c r="G58" s="18">
        <v>100</v>
      </c>
      <c r="H58" s="18">
        <v>0</v>
      </c>
      <c r="I58" s="18">
        <v>-100</v>
      </c>
      <c r="J58" s="18">
        <v>0</v>
      </c>
    </row>
    <row r="59" spans="1:10" ht="33" customHeight="1" x14ac:dyDescent="0.25">
      <c r="A59" s="92" t="s">
        <v>94</v>
      </c>
      <c r="B59" s="86"/>
      <c r="C59" s="86"/>
      <c r="D59" s="87"/>
      <c r="E59" s="32" t="s">
        <v>51</v>
      </c>
      <c r="F59" s="18">
        <f t="shared" ref="F59" si="9">SUM(G59:J59)</f>
        <v>21833</v>
      </c>
      <c r="G59" s="18">
        <v>558</v>
      </c>
      <c r="H59" s="18">
        <v>0</v>
      </c>
      <c r="I59" s="18">
        <v>10525</v>
      </c>
      <c r="J59" s="18">
        <v>10750</v>
      </c>
    </row>
    <row r="60" spans="1:10" ht="38.25" customHeight="1" x14ac:dyDescent="0.25">
      <c r="A60" s="92" t="s">
        <v>103</v>
      </c>
      <c r="B60" s="86"/>
      <c r="C60" s="86"/>
      <c r="D60" s="87"/>
      <c r="E60" s="32" t="s">
        <v>51</v>
      </c>
      <c r="F60" s="18">
        <f t="shared" si="5"/>
        <v>28</v>
      </c>
      <c r="G60" s="18">
        <v>0</v>
      </c>
      <c r="H60" s="18">
        <v>0</v>
      </c>
      <c r="I60" s="18">
        <v>28</v>
      </c>
      <c r="J60" s="18">
        <v>0</v>
      </c>
    </row>
    <row r="61" spans="1:10" ht="18.75" customHeight="1" x14ac:dyDescent="0.25">
      <c r="A61" s="78" t="s">
        <v>32</v>
      </c>
      <c r="B61" s="78"/>
      <c r="C61" s="78"/>
      <c r="D61" s="78"/>
      <c r="E61" s="24"/>
      <c r="F61" s="33">
        <f>SUM(G61:J61)</f>
        <v>8847</v>
      </c>
      <c r="G61" s="33">
        <f>SUM(G62:G71)</f>
        <v>6362.5</v>
      </c>
      <c r="H61" s="33">
        <f t="shared" ref="H61:J61" si="10">SUM(H62:H71)</f>
        <v>912</v>
      </c>
      <c r="I61" s="33">
        <f t="shared" si="10"/>
        <v>789.5</v>
      </c>
      <c r="J61" s="33">
        <f t="shared" si="10"/>
        <v>783</v>
      </c>
    </row>
    <row r="62" spans="1:10" ht="30" customHeight="1" x14ac:dyDescent="0.25">
      <c r="A62" s="89" t="s">
        <v>60</v>
      </c>
      <c r="B62" s="90"/>
      <c r="C62" s="90"/>
      <c r="D62" s="91"/>
      <c r="E62" s="31" t="s">
        <v>51</v>
      </c>
      <c r="F62" s="18">
        <f t="shared" si="5"/>
        <v>2774</v>
      </c>
      <c r="G62" s="18">
        <v>427</v>
      </c>
      <c r="H62" s="18">
        <v>782</v>
      </c>
      <c r="I62" s="18">
        <v>782</v>
      </c>
      <c r="J62" s="18">
        <v>783</v>
      </c>
    </row>
    <row r="63" spans="1:10" ht="29.25" customHeight="1" x14ac:dyDescent="0.25">
      <c r="A63" s="71" t="s">
        <v>37</v>
      </c>
      <c r="B63" s="72"/>
      <c r="C63" s="72"/>
      <c r="D63" s="73"/>
      <c r="E63" s="31" t="s">
        <v>51</v>
      </c>
      <c r="F63" s="18">
        <f t="shared" si="5"/>
        <v>4280</v>
      </c>
      <c r="G63" s="29">
        <v>4280</v>
      </c>
      <c r="H63" s="29">
        <v>0</v>
      </c>
      <c r="I63" s="29">
        <v>0</v>
      </c>
      <c r="J63" s="34">
        <v>0</v>
      </c>
    </row>
    <row r="64" spans="1:10" x14ac:dyDescent="0.25">
      <c r="A64" s="71" t="s">
        <v>33</v>
      </c>
      <c r="B64" s="72"/>
      <c r="C64" s="72"/>
      <c r="D64" s="73"/>
      <c r="E64" s="31" t="s">
        <v>51</v>
      </c>
      <c r="F64" s="18">
        <f t="shared" si="5"/>
        <v>427</v>
      </c>
      <c r="G64" s="29">
        <v>427</v>
      </c>
      <c r="H64" s="29">
        <v>0</v>
      </c>
      <c r="I64" s="29">
        <v>0</v>
      </c>
      <c r="J64" s="34">
        <v>0</v>
      </c>
    </row>
    <row r="65" spans="1:10" x14ac:dyDescent="0.25">
      <c r="A65" s="71" t="s">
        <v>34</v>
      </c>
      <c r="B65" s="72"/>
      <c r="C65" s="72"/>
      <c r="D65" s="73"/>
      <c r="E65" s="31" t="s">
        <v>51</v>
      </c>
      <c r="F65" s="18">
        <f t="shared" si="5"/>
        <v>207</v>
      </c>
      <c r="G65" s="29">
        <v>157</v>
      </c>
      <c r="H65" s="29">
        <v>0</v>
      </c>
      <c r="I65" s="29">
        <v>50</v>
      </c>
      <c r="J65" s="34">
        <v>0</v>
      </c>
    </row>
    <row r="66" spans="1:10" x14ac:dyDescent="0.25">
      <c r="A66" s="71" t="s">
        <v>96</v>
      </c>
      <c r="B66" s="72"/>
      <c r="C66" s="72"/>
      <c r="D66" s="73"/>
      <c r="E66" s="31" t="s">
        <v>51</v>
      </c>
      <c r="F66" s="18">
        <f t="shared" si="5"/>
        <v>25</v>
      </c>
      <c r="G66" s="29">
        <v>25</v>
      </c>
      <c r="H66" s="29">
        <v>0</v>
      </c>
      <c r="I66" s="29">
        <v>0</v>
      </c>
      <c r="J66" s="34">
        <v>0</v>
      </c>
    </row>
    <row r="67" spans="1:10" x14ac:dyDescent="0.25">
      <c r="A67" s="71" t="s">
        <v>95</v>
      </c>
      <c r="B67" s="72"/>
      <c r="C67" s="72"/>
      <c r="D67" s="73"/>
      <c r="E67" s="31" t="s">
        <v>51</v>
      </c>
      <c r="F67" s="18">
        <f t="shared" si="5"/>
        <v>25</v>
      </c>
      <c r="G67" s="29">
        <v>25</v>
      </c>
      <c r="H67" s="29"/>
      <c r="I67" s="29"/>
      <c r="J67" s="34"/>
    </row>
    <row r="68" spans="1:10" x14ac:dyDescent="0.25">
      <c r="A68" s="71" t="s">
        <v>36</v>
      </c>
      <c r="B68" s="72"/>
      <c r="C68" s="72"/>
      <c r="D68" s="73"/>
      <c r="E68" s="31" t="s">
        <v>51</v>
      </c>
      <c r="F68" s="18">
        <f t="shared" si="5"/>
        <v>50</v>
      </c>
      <c r="G68" s="29">
        <v>50</v>
      </c>
      <c r="H68" s="29">
        <v>0</v>
      </c>
      <c r="I68" s="29">
        <v>0</v>
      </c>
      <c r="J68" s="34">
        <v>0</v>
      </c>
    </row>
    <row r="69" spans="1:10" ht="19.5" customHeight="1" x14ac:dyDescent="0.25">
      <c r="A69" s="71" t="s">
        <v>63</v>
      </c>
      <c r="B69" s="72"/>
      <c r="C69" s="72"/>
      <c r="D69" s="73"/>
      <c r="E69" s="31" t="s">
        <v>51</v>
      </c>
      <c r="F69" s="18">
        <f t="shared" si="5"/>
        <v>250</v>
      </c>
      <c r="G69" s="29">
        <v>250</v>
      </c>
      <c r="H69" s="29">
        <v>0</v>
      </c>
      <c r="I69" s="29">
        <v>0</v>
      </c>
      <c r="J69" s="34">
        <v>0</v>
      </c>
    </row>
    <row r="70" spans="1:10" x14ac:dyDescent="0.25">
      <c r="A70" s="71" t="s">
        <v>64</v>
      </c>
      <c r="B70" s="72"/>
      <c r="C70" s="72"/>
      <c r="D70" s="73"/>
      <c r="E70" s="31" t="s">
        <v>51</v>
      </c>
      <c r="F70" s="18">
        <f t="shared" ref="F70:F75" si="11">SUM(G70:J70)</f>
        <v>682</v>
      </c>
      <c r="G70" s="29">
        <v>721.5</v>
      </c>
      <c r="H70" s="29">
        <v>130</v>
      </c>
      <c r="I70" s="29">
        <v>-42.5</v>
      </c>
      <c r="J70" s="34">
        <v>-127</v>
      </c>
    </row>
    <row r="71" spans="1:10" ht="28.5" customHeight="1" x14ac:dyDescent="0.25">
      <c r="A71" s="71" t="s">
        <v>113</v>
      </c>
      <c r="B71" s="72"/>
      <c r="C71" s="72"/>
      <c r="D71" s="73"/>
      <c r="E71" s="31" t="s">
        <v>51</v>
      </c>
      <c r="F71" s="18">
        <f t="shared" si="11"/>
        <v>127</v>
      </c>
      <c r="G71" s="29">
        <v>0</v>
      </c>
      <c r="H71" s="29">
        <v>0</v>
      </c>
      <c r="I71" s="29">
        <v>0</v>
      </c>
      <c r="J71" s="34">
        <v>127</v>
      </c>
    </row>
    <row r="72" spans="1:10" ht="13.5" customHeight="1" x14ac:dyDescent="0.25">
      <c r="A72" s="78" t="s">
        <v>38</v>
      </c>
      <c r="B72" s="78"/>
      <c r="C72" s="78"/>
      <c r="D72" s="78"/>
      <c r="E72" s="24"/>
      <c r="F72" s="25">
        <f t="shared" si="11"/>
        <v>203</v>
      </c>
      <c r="G72" s="25">
        <f>SUM(G73:G75)</f>
        <v>20</v>
      </c>
      <c r="H72" s="25">
        <f t="shared" ref="H72:J72" si="12">SUM(H73:H75)</f>
        <v>0</v>
      </c>
      <c r="I72" s="25">
        <f t="shared" si="12"/>
        <v>183</v>
      </c>
      <c r="J72" s="25">
        <f t="shared" si="12"/>
        <v>0</v>
      </c>
    </row>
    <row r="73" spans="1:10" x14ac:dyDescent="0.25">
      <c r="A73" s="92" t="s">
        <v>88</v>
      </c>
      <c r="B73" s="86"/>
      <c r="C73" s="86"/>
      <c r="D73" s="87"/>
      <c r="E73" s="32" t="s">
        <v>48</v>
      </c>
      <c r="F73" s="35">
        <f t="shared" si="11"/>
        <v>8</v>
      </c>
      <c r="G73" s="19">
        <v>20</v>
      </c>
      <c r="H73" s="19">
        <v>0</v>
      </c>
      <c r="I73" s="19">
        <v>-12</v>
      </c>
      <c r="J73" s="19">
        <v>0</v>
      </c>
    </row>
    <row r="74" spans="1:10" x14ac:dyDescent="0.25">
      <c r="A74" s="123" t="s">
        <v>109</v>
      </c>
      <c r="B74" s="105"/>
      <c r="C74" s="105"/>
      <c r="D74" s="106"/>
      <c r="E74" s="32" t="s">
        <v>107</v>
      </c>
      <c r="F74" s="35">
        <f t="shared" si="11"/>
        <v>180</v>
      </c>
      <c r="G74" s="19">
        <v>0</v>
      </c>
      <c r="H74" s="19">
        <v>0</v>
      </c>
      <c r="I74" s="19">
        <v>180</v>
      </c>
      <c r="J74" s="19">
        <v>0</v>
      </c>
    </row>
    <row r="75" spans="1:10" x14ac:dyDescent="0.25">
      <c r="A75" s="112"/>
      <c r="B75" s="113"/>
      <c r="C75" s="113"/>
      <c r="D75" s="114"/>
      <c r="E75" s="32" t="s">
        <v>108</v>
      </c>
      <c r="F75" s="35">
        <f t="shared" si="11"/>
        <v>15</v>
      </c>
      <c r="G75" s="19">
        <v>0</v>
      </c>
      <c r="H75" s="19">
        <v>0</v>
      </c>
      <c r="I75" s="19">
        <v>15</v>
      </c>
      <c r="J75" s="19">
        <v>0</v>
      </c>
    </row>
    <row r="76" spans="1:10" x14ac:dyDescent="0.25">
      <c r="A76" s="77" t="s">
        <v>39</v>
      </c>
      <c r="B76" s="77"/>
      <c r="C76" s="77"/>
      <c r="D76" s="77"/>
      <c r="E76" s="69"/>
      <c r="F76" s="37">
        <f>F6-F27</f>
        <v>-8862</v>
      </c>
      <c r="G76" s="16">
        <f>G6-G27</f>
        <v>-8862</v>
      </c>
      <c r="H76" s="16">
        <f t="shared" ref="H76:J76" si="13">H6-H27</f>
        <v>0</v>
      </c>
      <c r="I76" s="16">
        <f t="shared" si="13"/>
        <v>0</v>
      </c>
      <c r="J76" s="16">
        <f t="shared" si="13"/>
        <v>0</v>
      </c>
    </row>
    <row r="78" spans="1:10" x14ac:dyDescent="0.25">
      <c r="A78" s="39" t="s">
        <v>66</v>
      </c>
    </row>
    <row r="79" spans="1:10" x14ac:dyDescent="0.25">
      <c r="A79" s="39" t="s">
        <v>67</v>
      </c>
      <c r="E79" s="39"/>
      <c r="F79" s="39" t="s">
        <v>68</v>
      </c>
    </row>
    <row r="80" spans="1:10" x14ac:dyDescent="0.25">
      <c r="A80" s="39" t="s">
        <v>69</v>
      </c>
      <c r="E80" s="39"/>
      <c r="F80" s="39" t="s">
        <v>70</v>
      </c>
    </row>
    <row r="81" spans="1:4" x14ac:dyDescent="0.25">
      <c r="A81" s="36"/>
      <c r="B81" s="36"/>
      <c r="C81" s="36"/>
      <c r="D81" s="36"/>
    </row>
  </sheetData>
  <mergeCells count="69">
    <mergeCell ref="A14:D14"/>
    <mergeCell ref="B2:J2"/>
    <mergeCell ref="D3:H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42:D42"/>
    <mergeCell ref="A27:D27"/>
    <mergeCell ref="A28:D28"/>
    <mergeCell ref="A29:D29"/>
    <mergeCell ref="A30:D30"/>
    <mergeCell ref="A31:D31"/>
    <mergeCell ref="A32:D34"/>
    <mergeCell ref="A35:D35"/>
    <mergeCell ref="A36:D36"/>
    <mergeCell ref="A37:D37"/>
    <mergeCell ref="A38:D38"/>
    <mergeCell ref="A39:D41"/>
    <mergeCell ref="A54:D54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66:D66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74:D75"/>
    <mergeCell ref="A76:D76"/>
    <mergeCell ref="A71:D71"/>
    <mergeCell ref="A67:D67"/>
    <mergeCell ref="A68:D68"/>
    <mergeCell ref="A69:D69"/>
    <mergeCell ref="A70:D70"/>
    <mergeCell ref="A72:D72"/>
    <mergeCell ref="A73:D73"/>
  </mergeCells>
  <pageMargins left="0.7" right="0.7" top="0.75" bottom="0.75" header="0.3" footer="0.3"/>
  <pageSetup scale="78" orientation="portrait" horizontalDpi="4294967295" verticalDpi="4294967295" r:id="rId1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Inv</vt:lpstr>
      <vt:lpstr>martie</vt:lpstr>
      <vt:lpstr>aprilie</vt:lpstr>
      <vt:lpstr>mai</vt:lpstr>
      <vt:lpstr>iulie</vt:lpstr>
      <vt:lpstr>sep</vt:lpstr>
      <vt:lpstr>oct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2023-10-26T07:38:37Z</dcterms:modified>
</cp:coreProperties>
</file>