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Dezbatere" sheetId="12" r:id="rId1"/>
    <sheet name="Init" sheetId="1" r:id="rId2"/>
    <sheet name="mar" sheetId="4" r:id="rId3"/>
    <sheet name="apr" sheetId="5" r:id="rId4"/>
    <sheet name="mai" sheetId="6" r:id="rId5"/>
    <sheet name="iul" sheetId="7" r:id="rId6"/>
    <sheet name="sep" sheetId="8" r:id="rId7"/>
    <sheet name="nov" sheetId="9" r:id="rId8"/>
    <sheet name="dec" sheetId="10" r:id="rId9"/>
    <sheet name="20 decembrie" sheetId="11" r:id="rId10"/>
    <sheet name="Sheet2" sheetId="2" r:id="rId11"/>
    <sheet name="Sheet3" sheetId="3" r:id="rId12"/>
  </sheets>
  <definedNames>
    <definedName name="_xlnm.Print_Area" localSheetId="9">'20 decembrie'!$A$1:$K$108</definedName>
    <definedName name="_xlnm.Print_Area" localSheetId="3">apr!$A$1:$K$106</definedName>
    <definedName name="_xlnm.Print_Area" localSheetId="8">dec!$A$1:$K$108</definedName>
    <definedName name="_xlnm.Print_Area" localSheetId="0">Dezbatere!$A$1:$I$111</definedName>
    <definedName name="_xlnm.Print_Area" localSheetId="1">Init!$A$1:$I$110</definedName>
    <definedName name="_xlnm.Print_Area" localSheetId="5">iul!$A$1:$K$106</definedName>
    <definedName name="_xlnm.Print_Area" localSheetId="4">mai!$A$1:$K$106</definedName>
    <definedName name="_xlnm.Print_Area" localSheetId="2">mar!$A$1:$K$110</definedName>
    <definedName name="_xlnm.Print_Area" localSheetId="7">nov!$A$1:$K$108</definedName>
    <definedName name="_xlnm.Print_Area" localSheetId="6">sep!$A$1:$K$107</definedName>
  </definedNames>
  <calcPr calcId="125725"/>
</workbook>
</file>

<file path=xl/calcChain.xml><?xml version="1.0" encoding="utf-8"?>
<calcChain xmlns="http://schemas.openxmlformats.org/spreadsheetml/2006/main">
  <c r="E105" i="1"/>
  <c r="E103"/>
  <c r="E102"/>
  <c r="E101"/>
  <c r="E100"/>
  <c r="I99"/>
  <c r="H99"/>
  <c r="G99"/>
  <c r="F99"/>
  <c r="E98"/>
  <c r="E97"/>
  <c r="E96"/>
  <c r="E95"/>
  <c r="I94"/>
  <c r="H94"/>
  <c r="G94"/>
  <c r="F94"/>
  <c r="E93"/>
  <c r="E92"/>
  <c r="I91"/>
  <c r="H91"/>
  <c r="G91"/>
  <c r="F91"/>
  <c r="E91" s="1"/>
  <c r="E90"/>
  <c r="E89"/>
  <c r="I88"/>
  <c r="H88"/>
  <c r="G88"/>
  <c r="F88"/>
  <c r="E87"/>
  <c r="E86"/>
  <c r="E85"/>
  <c r="I84"/>
  <c r="H84"/>
  <c r="G84"/>
  <c r="F84"/>
  <c r="E83"/>
  <c r="E82"/>
  <c r="E81"/>
  <c r="I80"/>
  <c r="H80"/>
  <c r="G80"/>
  <c r="F80"/>
  <c r="E80" s="1"/>
  <c r="E79"/>
  <c r="E78"/>
  <c r="E77"/>
  <c r="E76"/>
  <c r="I75"/>
  <c r="H75"/>
  <c r="G75"/>
  <c r="F75"/>
  <c r="E74"/>
  <c r="E73"/>
  <c r="E72"/>
  <c r="E71"/>
  <c r="E70"/>
  <c r="I69"/>
  <c r="H69"/>
  <c r="G69"/>
  <c r="F69"/>
  <c r="E69"/>
  <c r="E68"/>
  <c r="E67"/>
  <c r="E66"/>
  <c r="E65"/>
  <c r="E64"/>
  <c r="E63"/>
  <c r="E62"/>
  <c r="E61"/>
  <c r="E60"/>
  <c r="I59"/>
  <c r="H59"/>
  <c r="G59"/>
  <c r="F59"/>
  <c r="E58"/>
  <c r="E57"/>
  <c r="E56"/>
  <c r="E55" s="1"/>
  <c r="I55"/>
  <c r="H55"/>
  <c r="G55"/>
  <c r="F55"/>
  <c r="E54"/>
  <c r="E53"/>
  <c r="E52"/>
  <c r="I51"/>
  <c r="H51"/>
  <c r="G51"/>
  <c r="F51"/>
  <c r="E50"/>
  <c r="E49"/>
  <c r="E48"/>
  <c r="E47"/>
  <c r="I46"/>
  <c r="H46"/>
  <c r="H38" s="1"/>
  <c r="G46"/>
  <c r="F46"/>
  <c r="E45"/>
  <c r="E44"/>
  <c r="E43"/>
  <c r="E42"/>
  <c r="E41"/>
  <c r="E40"/>
  <c r="I39"/>
  <c r="H39"/>
  <c r="G39"/>
  <c r="G38" s="1"/>
  <c r="F39"/>
  <c r="E37"/>
  <c r="E36"/>
  <c r="E35"/>
  <c r="E34"/>
  <c r="E33"/>
  <c r="E32"/>
  <c r="E31" s="1"/>
  <c r="I31"/>
  <c r="H31"/>
  <c r="G31"/>
  <c r="F31"/>
  <c r="E30"/>
  <c r="E29"/>
  <c r="E28"/>
  <c r="E27"/>
  <c r="E26" s="1"/>
  <c r="I26"/>
  <c r="H26"/>
  <c r="G26"/>
  <c r="F26"/>
  <c r="E24"/>
  <c r="E23"/>
  <c r="E22"/>
  <c r="E21"/>
  <c r="E20"/>
  <c r="E19"/>
  <c r="E18"/>
  <c r="E17"/>
  <c r="E15" s="1"/>
  <c r="I15"/>
  <c r="I14" s="1"/>
  <c r="H15"/>
  <c r="H14" s="1"/>
  <c r="H8" s="1"/>
  <c r="G15"/>
  <c r="G14" s="1"/>
  <c r="F15"/>
  <c r="F14" s="1"/>
  <c r="E13"/>
  <c r="E12"/>
  <c r="E11"/>
  <c r="I10"/>
  <c r="H10"/>
  <c r="G10"/>
  <c r="F10"/>
  <c r="E9"/>
  <c r="E9" i="12"/>
  <c r="F39"/>
  <c r="F31"/>
  <c r="E10" i="1" l="1"/>
  <c r="E39"/>
  <c r="E38" s="1"/>
  <c r="G8"/>
  <c r="G104" s="1"/>
  <c r="E46"/>
  <c r="E51"/>
  <c r="E84"/>
  <c r="E88"/>
  <c r="E94"/>
  <c r="E99"/>
  <c r="E59"/>
  <c r="F8"/>
  <c r="F104" s="1"/>
  <c r="F38"/>
  <c r="I38"/>
  <c r="E75"/>
  <c r="F106"/>
  <c r="H104"/>
  <c r="H106"/>
  <c r="G106"/>
  <c r="E14"/>
  <c r="E8" s="1"/>
  <c r="I8"/>
  <c r="G31" i="12"/>
  <c r="H31"/>
  <c r="I31"/>
  <c r="E30"/>
  <c r="E37"/>
  <c r="E36"/>
  <c r="E35"/>
  <c r="E34"/>
  <c r="E33"/>
  <c r="E32"/>
  <c r="E29"/>
  <c r="E28"/>
  <c r="E27"/>
  <c r="E26" s="1"/>
  <c r="E24"/>
  <c r="E23"/>
  <c r="E22"/>
  <c r="E21"/>
  <c r="E20"/>
  <c r="E19"/>
  <c r="E18"/>
  <c r="E17"/>
  <c r="E13"/>
  <c r="E12"/>
  <c r="E11"/>
  <c r="F15"/>
  <c r="E105"/>
  <c r="E103"/>
  <c r="E102"/>
  <c r="E101"/>
  <c r="E100"/>
  <c r="I99"/>
  <c r="H99"/>
  <c r="G99"/>
  <c r="F99"/>
  <c r="E98"/>
  <c r="E97"/>
  <c r="E96"/>
  <c r="E95"/>
  <c r="I94"/>
  <c r="H94"/>
  <c r="G94"/>
  <c r="F94"/>
  <c r="E93"/>
  <c r="E92"/>
  <c r="I91"/>
  <c r="H91"/>
  <c r="G91"/>
  <c r="F91"/>
  <c r="E90"/>
  <c r="E89"/>
  <c r="I88"/>
  <c r="H88"/>
  <c r="G88"/>
  <c r="F88"/>
  <c r="E87"/>
  <c r="E86"/>
  <c r="E85"/>
  <c r="I84"/>
  <c r="H84"/>
  <c r="G84"/>
  <c r="F84"/>
  <c r="E83"/>
  <c r="E82"/>
  <c r="E81"/>
  <c r="I80"/>
  <c r="H80"/>
  <c r="G80"/>
  <c r="F80"/>
  <c r="E79"/>
  <c r="E78"/>
  <c r="E77"/>
  <c r="E76"/>
  <c r="I75"/>
  <c r="H75"/>
  <c r="G75"/>
  <c r="F75"/>
  <c r="E74"/>
  <c r="E73"/>
  <c r="E72"/>
  <c r="E71"/>
  <c r="E70"/>
  <c r="I69"/>
  <c r="H69"/>
  <c r="G69"/>
  <c r="F69"/>
  <c r="E68"/>
  <c r="E67"/>
  <c r="E66"/>
  <c r="E65"/>
  <c r="E64"/>
  <c r="E63"/>
  <c r="E62"/>
  <c r="E61"/>
  <c r="E60"/>
  <c r="I59"/>
  <c r="H59"/>
  <c r="G59"/>
  <c r="F59"/>
  <c r="E58"/>
  <c r="E57"/>
  <c r="E56"/>
  <c r="I55"/>
  <c r="H55"/>
  <c r="G55"/>
  <c r="F55"/>
  <c r="E54"/>
  <c r="E53"/>
  <c r="E52"/>
  <c r="I51"/>
  <c r="H51"/>
  <c r="G51"/>
  <c r="F51"/>
  <c r="E50"/>
  <c r="E49"/>
  <c r="E48"/>
  <c r="E47"/>
  <c r="I46"/>
  <c r="H46"/>
  <c r="G46"/>
  <c r="F46"/>
  <c r="E45"/>
  <c r="E44"/>
  <c r="E43"/>
  <c r="E42"/>
  <c r="E41"/>
  <c r="E40"/>
  <c r="I39"/>
  <c r="H39"/>
  <c r="G39"/>
  <c r="I26"/>
  <c r="H26"/>
  <c r="G26"/>
  <c r="F26"/>
  <c r="I15"/>
  <c r="H15"/>
  <c r="H14" s="1"/>
  <c r="G15"/>
  <c r="G14" s="1"/>
  <c r="I10"/>
  <c r="H10"/>
  <c r="G10"/>
  <c r="F10"/>
  <c r="E37" i="11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36"/>
  <c r="E35"/>
  <c r="E7"/>
  <c r="E8"/>
  <c r="E9"/>
  <c r="E10"/>
  <c r="E11"/>
  <c r="E12"/>
  <c r="E13"/>
  <c r="E14"/>
  <c r="E15"/>
  <c r="E16"/>
  <c r="E17"/>
  <c r="E18"/>
  <c r="E19"/>
  <c r="E20"/>
  <c r="F20" s="1"/>
  <c r="E21"/>
  <c r="E22"/>
  <c r="E23"/>
  <c r="E24"/>
  <c r="E25"/>
  <c r="E26"/>
  <c r="E27"/>
  <c r="E28"/>
  <c r="E29"/>
  <c r="E30"/>
  <c r="E31"/>
  <c r="E32"/>
  <c r="E33"/>
  <c r="E34"/>
  <c r="E6"/>
  <c r="E5"/>
  <c r="F104"/>
  <c r="F103" s="1"/>
  <c r="F102" s="1"/>
  <c r="G103"/>
  <c r="F101"/>
  <c r="G100"/>
  <c r="F100"/>
  <c r="G99"/>
  <c r="F99" s="1"/>
  <c r="G98"/>
  <c r="F98" s="1"/>
  <c r="G97"/>
  <c r="F97"/>
  <c r="K96"/>
  <c r="J96"/>
  <c r="I96"/>
  <c r="H96"/>
  <c r="G96"/>
  <c r="G95"/>
  <c r="F95"/>
  <c r="G94"/>
  <c r="F94" s="1"/>
  <c r="G93"/>
  <c r="F93"/>
  <c r="G92"/>
  <c r="F92" s="1"/>
  <c r="K91"/>
  <c r="J91"/>
  <c r="I91"/>
  <c r="H91"/>
  <c r="G91" s="1"/>
  <c r="G90"/>
  <c r="F90" s="1"/>
  <c r="G89"/>
  <c r="F89"/>
  <c r="K88"/>
  <c r="J88"/>
  <c r="I88"/>
  <c r="H88"/>
  <c r="G88"/>
  <c r="G87"/>
  <c r="F87"/>
  <c r="G86"/>
  <c r="F86" s="1"/>
  <c r="F85" s="1"/>
  <c r="K85"/>
  <c r="J85"/>
  <c r="I85"/>
  <c r="H85"/>
  <c r="G85" s="1"/>
  <c r="G84"/>
  <c r="F84" s="1"/>
  <c r="G83"/>
  <c r="F83"/>
  <c r="G82"/>
  <c r="F82" s="1"/>
  <c r="K81"/>
  <c r="J81"/>
  <c r="I81"/>
  <c r="H81"/>
  <c r="G81" s="1"/>
  <c r="G80"/>
  <c r="F80" s="1"/>
  <c r="G79"/>
  <c r="F79"/>
  <c r="G78"/>
  <c r="F78" s="1"/>
  <c r="K77"/>
  <c r="J77"/>
  <c r="I77"/>
  <c r="H77"/>
  <c r="H35" s="1"/>
  <c r="G76"/>
  <c r="F76" s="1"/>
  <c r="G75"/>
  <c r="F75"/>
  <c r="G74"/>
  <c r="F74" s="1"/>
  <c r="G73"/>
  <c r="F73"/>
  <c r="K72"/>
  <c r="J72"/>
  <c r="I72"/>
  <c r="H72"/>
  <c r="G72"/>
  <c r="G71"/>
  <c r="F71"/>
  <c r="G70"/>
  <c r="F70" s="1"/>
  <c r="G69"/>
  <c r="F69"/>
  <c r="G68"/>
  <c r="F68" s="1"/>
  <c r="G67"/>
  <c r="F67"/>
  <c r="K66"/>
  <c r="J66"/>
  <c r="I66"/>
  <c r="G66" s="1"/>
  <c r="H66"/>
  <c r="G65"/>
  <c r="F65"/>
  <c r="G64"/>
  <c r="F64" s="1"/>
  <c r="G63"/>
  <c r="F63"/>
  <c r="G62"/>
  <c r="F62" s="1"/>
  <c r="G61"/>
  <c r="F61"/>
  <c r="G60"/>
  <c r="F60" s="1"/>
  <c r="G59"/>
  <c r="F59"/>
  <c r="G58"/>
  <c r="F58" s="1"/>
  <c r="G57"/>
  <c r="F57"/>
  <c r="K56"/>
  <c r="J56"/>
  <c r="I56"/>
  <c r="H56"/>
  <c r="G56"/>
  <c r="G55"/>
  <c r="F55"/>
  <c r="G54"/>
  <c r="F54" s="1"/>
  <c r="G53"/>
  <c r="F53"/>
  <c r="F52" s="1"/>
  <c r="K52"/>
  <c r="J52"/>
  <c r="I52"/>
  <c r="H52"/>
  <c r="G52"/>
  <c r="G51"/>
  <c r="F51"/>
  <c r="G50"/>
  <c r="F50" s="1"/>
  <c r="G49"/>
  <c r="F49"/>
  <c r="K48"/>
  <c r="J48"/>
  <c r="I48"/>
  <c r="H48"/>
  <c r="G48"/>
  <c r="G47"/>
  <c r="F47"/>
  <c r="G46"/>
  <c r="F46" s="1"/>
  <c r="G45"/>
  <c r="F45"/>
  <c r="G44"/>
  <c r="F44" s="1"/>
  <c r="F43" s="1"/>
  <c r="K43"/>
  <c r="J43"/>
  <c r="I43"/>
  <c r="H43"/>
  <c r="G43" s="1"/>
  <c r="G42"/>
  <c r="F42" s="1"/>
  <c r="G41"/>
  <c r="F41"/>
  <c r="G40"/>
  <c r="F40" s="1"/>
  <c r="G39"/>
  <c r="F39"/>
  <c r="G38"/>
  <c r="F38" s="1"/>
  <c r="G37"/>
  <c r="F37"/>
  <c r="K36"/>
  <c r="K35" s="1"/>
  <c r="J36"/>
  <c r="I36"/>
  <c r="I35" s="1"/>
  <c r="H36"/>
  <c r="G36"/>
  <c r="J35"/>
  <c r="G34"/>
  <c r="F34" s="1"/>
  <c r="G33"/>
  <c r="F33"/>
  <c r="G32"/>
  <c r="G31"/>
  <c r="F31"/>
  <c r="G30"/>
  <c r="F30" s="1"/>
  <c r="G29"/>
  <c r="F29"/>
  <c r="K28"/>
  <c r="J28"/>
  <c r="I28"/>
  <c r="H28"/>
  <c r="G28"/>
  <c r="G27"/>
  <c r="F27"/>
  <c r="G26"/>
  <c r="F26" s="1"/>
  <c r="G25"/>
  <c r="F25" s="1"/>
  <c r="G24"/>
  <c r="G23" s="1"/>
  <c r="K23"/>
  <c r="J23"/>
  <c r="J11" s="1"/>
  <c r="J5" s="1"/>
  <c r="I23"/>
  <c r="H23"/>
  <c r="F22"/>
  <c r="G21"/>
  <c r="F21" s="1"/>
  <c r="G20"/>
  <c r="G19"/>
  <c r="F19" s="1"/>
  <c r="G18"/>
  <c r="F18" s="1"/>
  <c r="G17"/>
  <c r="F17" s="1"/>
  <c r="G16"/>
  <c r="G15"/>
  <c r="F15" s="1"/>
  <c r="G14"/>
  <c r="F14" s="1"/>
  <c r="F13"/>
  <c r="K12"/>
  <c r="K11" s="1"/>
  <c r="J12"/>
  <c r="I12"/>
  <c r="I11" s="1"/>
  <c r="I5" s="1"/>
  <c r="H12"/>
  <c r="H11"/>
  <c r="G10"/>
  <c r="G7" s="1"/>
  <c r="G9"/>
  <c r="F9"/>
  <c r="G8"/>
  <c r="F8" s="1"/>
  <c r="K7"/>
  <c r="J7"/>
  <c r="I7"/>
  <c r="H7"/>
  <c r="H5" s="1"/>
  <c r="G6"/>
  <c r="G5" i="10"/>
  <c r="F5"/>
  <c r="I5"/>
  <c r="J5"/>
  <c r="K5"/>
  <c r="H5"/>
  <c r="G27"/>
  <c r="F27"/>
  <c r="E27"/>
  <c r="E104" i="1" l="1"/>
  <c r="I104"/>
  <c r="I106"/>
  <c r="E106" s="1"/>
  <c r="I14" i="12"/>
  <c r="I8" s="1"/>
  <c r="H8"/>
  <c r="G8"/>
  <c r="F14"/>
  <c r="E15"/>
  <c r="E14" s="1"/>
  <c r="E10"/>
  <c r="E39"/>
  <c r="E31"/>
  <c r="F38"/>
  <c r="H38"/>
  <c r="E59"/>
  <c r="E69"/>
  <c r="E80"/>
  <c r="E46"/>
  <c r="E51"/>
  <c r="G38"/>
  <c r="E55"/>
  <c r="E88"/>
  <c r="E94"/>
  <c r="E99"/>
  <c r="I38"/>
  <c r="E75"/>
  <c r="E91"/>
  <c r="E84"/>
  <c r="K5" i="11"/>
  <c r="K102" s="1"/>
  <c r="F16"/>
  <c r="F72"/>
  <c r="F66"/>
  <c r="F48"/>
  <c r="F56"/>
  <c r="F32"/>
  <c r="F12"/>
  <c r="I104"/>
  <c r="I102"/>
  <c r="F91"/>
  <c r="F96"/>
  <c r="G5"/>
  <c r="G35"/>
  <c r="F77"/>
  <c r="F81"/>
  <c r="F28"/>
  <c r="F88"/>
  <c r="J102"/>
  <c r="J104"/>
  <c r="F36"/>
  <c r="H104"/>
  <c r="H102"/>
  <c r="G77"/>
  <c r="F6"/>
  <c r="F10"/>
  <c r="F7" s="1"/>
  <c r="F24"/>
  <c r="F23" s="1"/>
  <c r="G12"/>
  <c r="G11" s="1"/>
  <c r="E37" i="10"/>
  <c r="E38"/>
  <c r="E39"/>
  <c r="F39" s="1"/>
  <c r="E40"/>
  <c r="E41"/>
  <c r="E42"/>
  <c r="F42" s="1"/>
  <c r="E43"/>
  <c r="E44"/>
  <c r="E45"/>
  <c r="E46"/>
  <c r="F46" s="1"/>
  <c r="E47"/>
  <c r="F47" s="1"/>
  <c r="E48"/>
  <c r="E49"/>
  <c r="E50"/>
  <c r="F50" s="1"/>
  <c r="E51"/>
  <c r="F51" s="1"/>
  <c r="E52"/>
  <c r="E53"/>
  <c r="E54"/>
  <c r="F54" s="1"/>
  <c r="E55"/>
  <c r="F55" s="1"/>
  <c r="E56"/>
  <c r="E57"/>
  <c r="E58"/>
  <c r="F58" s="1"/>
  <c r="E59"/>
  <c r="F59" s="1"/>
  <c r="E60"/>
  <c r="E61"/>
  <c r="E62"/>
  <c r="F62" s="1"/>
  <c r="E63"/>
  <c r="E64"/>
  <c r="E65"/>
  <c r="E66"/>
  <c r="E67"/>
  <c r="E68"/>
  <c r="E69"/>
  <c r="E70"/>
  <c r="E71"/>
  <c r="F71" s="1"/>
  <c r="E72"/>
  <c r="E73"/>
  <c r="E74"/>
  <c r="E75"/>
  <c r="F75" s="1"/>
  <c r="E76"/>
  <c r="E77"/>
  <c r="E78"/>
  <c r="F78" s="1"/>
  <c r="E79"/>
  <c r="E80"/>
  <c r="E81"/>
  <c r="E82"/>
  <c r="E83"/>
  <c r="F83" s="1"/>
  <c r="E84"/>
  <c r="E85"/>
  <c r="E86"/>
  <c r="F86" s="1"/>
  <c r="E87"/>
  <c r="E88"/>
  <c r="E89"/>
  <c r="E90"/>
  <c r="F90" s="1"/>
  <c r="E91"/>
  <c r="E92"/>
  <c r="E93"/>
  <c r="E94"/>
  <c r="F94" s="1"/>
  <c r="E95"/>
  <c r="F95" s="1"/>
  <c r="E96"/>
  <c r="E97"/>
  <c r="E98"/>
  <c r="F98" s="1"/>
  <c r="E99"/>
  <c r="E100"/>
  <c r="E101"/>
  <c r="E102"/>
  <c r="E103"/>
  <c r="E104"/>
  <c r="E36"/>
  <c r="E35"/>
  <c r="E7"/>
  <c r="E8"/>
  <c r="E9"/>
  <c r="E10"/>
  <c r="E11"/>
  <c r="E12"/>
  <c r="E13"/>
  <c r="E14"/>
  <c r="F14" s="1"/>
  <c r="E15"/>
  <c r="E16"/>
  <c r="E17"/>
  <c r="E18"/>
  <c r="E19"/>
  <c r="F19" s="1"/>
  <c r="E20"/>
  <c r="E21"/>
  <c r="E22"/>
  <c r="F22" s="1"/>
  <c r="E23"/>
  <c r="E24"/>
  <c r="E25"/>
  <c r="E26"/>
  <c r="F26" s="1"/>
  <c r="E28"/>
  <c r="E29"/>
  <c r="E30"/>
  <c r="F30" s="1"/>
  <c r="E31"/>
  <c r="E32"/>
  <c r="E33"/>
  <c r="E34"/>
  <c r="E6"/>
  <c r="E5"/>
  <c r="F104"/>
  <c r="F103" s="1"/>
  <c r="F102" s="1"/>
  <c r="G103"/>
  <c r="F101"/>
  <c r="G100"/>
  <c r="F100"/>
  <c r="G99"/>
  <c r="G98"/>
  <c r="G97"/>
  <c r="F97"/>
  <c r="K96"/>
  <c r="J96"/>
  <c r="I96"/>
  <c r="H96"/>
  <c r="G96"/>
  <c r="G95"/>
  <c r="G94"/>
  <c r="G93"/>
  <c r="F93"/>
  <c r="G92"/>
  <c r="F92" s="1"/>
  <c r="K91"/>
  <c r="J91"/>
  <c r="G91" s="1"/>
  <c r="I91"/>
  <c r="H91"/>
  <c r="G90"/>
  <c r="G89"/>
  <c r="F89" s="1"/>
  <c r="K88"/>
  <c r="J88"/>
  <c r="I88"/>
  <c r="H88"/>
  <c r="G88"/>
  <c r="G87"/>
  <c r="F87" s="1"/>
  <c r="G86"/>
  <c r="K85"/>
  <c r="J85"/>
  <c r="I85"/>
  <c r="H85"/>
  <c r="G85" s="1"/>
  <c r="G84"/>
  <c r="G83"/>
  <c r="G82"/>
  <c r="F82" s="1"/>
  <c r="K81"/>
  <c r="J81"/>
  <c r="I81"/>
  <c r="H81"/>
  <c r="G81" s="1"/>
  <c r="G80"/>
  <c r="G79"/>
  <c r="G78"/>
  <c r="K77"/>
  <c r="J77"/>
  <c r="I77"/>
  <c r="H77"/>
  <c r="G76"/>
  <c r="F76" s="1"/>
  <c r="G75"/>
  <c r="G74"/>
  <c r="G73"/>
  <c r="F73" s="1"/>
  <c r="K72"/>
  <c r="J72"/>
  <c r="I72"/>
  <c r="H72"/>
  <c r="G72"/>
  <c r="G71"/>
  <c r="G70"/>
  <c r="F70"/>
  <c r="G69"/>
  <c r="F69" s="1"/>
  <c r="G68"/>
  <c r="G67"/>
  <c r="F67"/>
  <c r="K66"/>
  <c r="J66"/>
  <c r="I66"/>
  <c r="H66"/>
  <c r="G66" s="1"/>
  <c r="G65"/>
  <c r="F65" s="1"/>
  <c r="G64"/>
  <c r="G63"/>
  <c r="F63"/>
  <c r="G62"/>
  <c r="G61"/>
  <c r="F61" s="1"/>
  <c r="G60"/>
  <c r="F60" s="1"/>
  <c r="G59"/>
  <c r="G58"/>
  <c r="G57"/>
  <c r="F57" s="1"/>
  <c r="K56"/>
  <c r="G56" s="1"/>
  <c r="J56"/>
  <c r="I56"/>
  <c r="H56"/>
  <c r="G55"/>
  <c r="G54"/>
  <c r="G53"/>
  <c r="F53" s="1"/>
  <c r="K52"/>
  <c r="J52"/>
  <c r="I52"/>
  <c r="H52"/>
  <c r="G52"/>
  <c r="G51"/>
  <c r="G50"/>
  <c r="G49"/>
  <c r="F49" s="1"/>
  <c r="K48"/>
  <c r="J48"/>
  <c r="I48"/>
  <c r="H48"/>
  <c r="G48"/>
  <c r="G47"/>
  <c r="G46"/>
  <c r="G45"/>
  <c r="F45" s="1"/>
  <c r="G44"/>
  <c r="F44" s="1"/>
  <c r="K43"/>
  <c r="J43"/>
  <c r="I43"/>
  <c r="G43" s="1"/>
  <c r="H43"/>
  <c r="G42"/>
  <c r="G41"/>
  <c r="F41" s="1"/>
  <c r="G40"/>
  <c r="G39"/>
  <c r="G38"/>
  <c r="G37"/>
  <c r="F37" s="1"/>
  <c r="K36"/>
  <c r="J36"/>
  <c r="I36"/>
  <c r="H36"/>
  <c r="H35" s="1"/>
  <c r="J35"/>
  <c r="I35"/>
  <c r="G34"/>
  <c r="F34"/>
  <c r="G33"/>
  <c r="G32"/>
  <c r="G31"/>
  <c r="F31"/>
  <c r="G30"/>
  <c r="G29"/>
  <c r="K28"/>
  <c r="J28"/>
  <c r="I28"/>
  <c r="H28"/>
  <c r="G28"/>
  <c r="G26"/>
  <c r="G25"/>
  <c r="F25"/>
  <c r="G24"/>
  <c r="K23"/>
  <c r="J23"/>
  <c r="I23"/>
  <c r="H23"/>
  <c r="G23"/>
  <c r="G21"/>
  <c r="F21" s="1"/>
  <c r="G20"/>
  <c r="F20" s="1"/>
  <c r="G19"/>
  <c r="G18"/>
  <c r="F18"/>
  <c r="G17"/>
  <c r="G16"/>
  <c r="G12" s="1"/>
  <c r="G15"/>
  <c r="F15"/>
  <c r="G14"/>
  <c r="F13"/>
  <c r="K12"/>
  <c r="J12"/>
  <c r="J11" s="1"/>
  <c r="I12"/>
  <c r="H12"/>
  <c r="I11"/>
  <c r="H11"/>
  <c r="G10"/>
  <c r="G9"/>
  <c r="G7" s="1"/>
  <c r="G8"/>
  <c r="K7"/>
  <c r="J7"/>
  <c r="I7"/>
  <c r="H7"/>
  <c r="G6"/>
  <c r="F104" i="9"/>
  <c r="F103" s="1"/>
  <c r="F102" s="1"/>
  <c r="E37"/>
  <c r="E38"/>
  <c r="F38" s="1"/>
  <c r="E39"/>
  <c r="E40"/>
  <c r="E41"/>
  <c r="E42"/>
  <c r="F42" s="1"/>
  <c r="E43"/>
  <c r="E44"/>
  <c r="E45"/>
  <c r="E46"/>
  <c r="F46" s="1"/>
  <c r="E47"/>
  <c r="E48"/>
  <c r="E49"/>
  <c r="E50"/>
  <c r="F50" s="1"/>
  <c r="E51"/>
  <c r="E52"/>
  <c r="E53"/>
  <c r="E54"/>
  <c r="F54" s="1"/>
  <c r="E55"/>
  <c r="E56"/>
  <c r="E57"/>
  <c r="E58"/>
  <c r="F58" s="1"/>
  <c r="E59"/>
  <c r="E60"/>
  <c r="E61"/>
  <c r="E62"/>
  <c r="F62" s="1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F86" s="1"/>
  <c r="E87"/>
  <c r="E88"/>
  <c r="E89"/>
  <c r="E90"/>
  <c r="F90" s="1"/>
  <c r="E91"/>
  <c r="E92"/>
  <c r="E93"/>
  <c r="E94"/>
  <c r="F94" s="1"/>
  <c r="E95"/>
  <c r="E96"/>
  <c r="E97"/>
  <c r="E98"/>
  <c r="F98" s="1"/>
  <c r="E99"/>
  <c r="E100"/>
  <c r="E101"/>
  <c r="E102"/>
  <c r="E103"/>
  <c r="E104"/>
  <c r="E36"/>
  <c r="E35"/>
  <c r="E7"/>
  <c r="E8"/>
  <c r="E9"/>
  <c r="F9" s="1"/>
  <c r="E10"/>
  <c r="E11"/>
  <c r="E12"/>
  <c r="E13"/>
  <c r="E14"/>
  <c r="F14" s="1"/>
  <c r="E15"/>
  <c r="E16"/>
  <c r="E17"/>
  <c r="E18"/>
  <c r="E19"/>
  <c r="E20"/>
  <c r="F20" s="1"/>
  <c r="E21"/>
  <c r="E22"/>
  <c r="F22" s="1"/>
  <c r="E23"/>
  <c r="E24"/>
  <c r="E25"/>
  <c r="E26"/>
  <c r="E28"/>
  <c r="E29"/>
  <c r="E30"/>
  <c r="E31"/>
  <c r="E32"/>
  <c r="F32" s="1"/>
  <c r="E33"/>
  <c r="E34"/>
  <c r="F34" s="1"/>
  <c r="E6"/>
  <c r="E5"/>
  <c r="G103"/>
  <c r="F101"/>
  <c r="G100"/>
  <c r="F100"/>
  <c r="G99"/>
  <c r="G98"/>
  <c r="G97"/>
  <c r="K96"/>
  <c r="J96"/>
  <c r="I96"/>
  <c r="H96"/>
  <c r="G96" s="1"/>
  <c r="G95"/>
  <c r="G94"/>
  <c r="G93"/>
  <c r="G92"/>
  <c r="F92"/>
  <c r="K91"/>
  <c r="J91"/>
  <c r="I91"/>
  <c r="G91" s="1"/>
  <c r="H91"/>
  <c r="G90"/>
  <c r="G89"/>
  <c r="F89" s="1"/>
  <c r="K88"/>
  <c r="J88"/>
  <c r="I88"/>
  <c r="H88"/>
  <c r="G88" s="1"/>
  <c r="G87"/>
  <c r="F87" s="1"/>
  <c r="G86"/>
  <c r="K85"/>
  <c r="J85"/>
  <c r="I85"/>
  <c r="H85"/>
  <c r="G85"/>
  <c r="G84"/>
  <c r="F84"/>
  <c r="G83"/>
  <c r="G82"/>
  <c r="K81"/>
  <c r="J81"/>
  <c r="I81"/>
  <c r="H81"/>
  <c r="G81"/>
  <c r="G80"/>
  <c r="F80"/>
  <c r="G79"/>
  <c r="G78"/>
  <c r="K77"/>
  <c r="J77"/>
  <c r="I77"/>
  <c r="H77"/>
  <c r="G77"/>
  <c r="G76"/>
  <c r="F76"/>
  <c r="G75"/>
  <c r="G74"/>
  <c r="F74" s="1"/>
  <c r="G73"/>
  <c r="F73" s="1"/>
  <c r="K72"/>
  <c r="J72"/>
  <c r="I72"/>
  <c r="H72"/>
  <c r="G71"/>
  <c r="G70"/>
  <c r="F70"/>
  <c r="G69"/>
  <c r="F69" s="1"/>
  <c r="G68"/>
  <c r="F68"/>
  <c r="G67"/>
  <c r="F67" s="1"/>
  <c r="K66"/>
  <c r="J66"/>
  <c r="I66"/>
  <c r="H66"/>
  <c r="G66" s="1"/>
  <c r="G65"/>
  <c r="F65" s="1"/>
  <c r="G64"/>
  <c r="F64"/>
  <c r="G63"/>
  <c r="F63" s="1"/>
  <c r="G62"/>
  <c r="G61"/>
  <c r="F61" s="1"/>
  <c r="G60"/>
  <c r="F60"/>
  <c r="G59"/>
  <c r="G58"/>
  <c r="G57"/>
  <c r="F57" s="1"/>
  <c r="K56"/>
  <c r="J56"/>
  <c r="I56"/>
  <c r="H56"/>
  <c r="G56" s="1"/>
  <c r="G55"/>
  <c r="G54"/>
  <c r="G53"/>
  <c r="F53" s="1"/>
  <c r="K52"/>
  <c r="J52"/>
  <c r="I52"/>
  <c r="H52"/>
  <c r="G51"/>
  <c r="G50"/>
  <c r="G49"/>
  <c r="F49" s="1"/>
  <c r="K48"/>
  <c r="J48"/>
  <c r="I48"/>
  <c r="H48"/>
  <c r="G48" s="1"/>
  <c r="G47"/>
  <c r="G46"/>
  <c r="G45"/>
  <c r="F45" s="1"/>
  <c r="G44"/>
  <c r="F44"/>
  <c r="K43"/>
  <c r="J43"/>
  <c r="I43"/>
  <c r="G43" s="1"/>
  <c r="H43"/>
  <c r="G42"/>
  <c r="G41"/>
  <c r="F41" s="1"/>
  <c r="G40"/>
  <c r="F40"/>
  <c r="G39"/>
  <c r="G38"/>
  <c r="G37"/>
  <c r="F37" s="1"/>
  <c r="K36"/>
  <c r="J36"/>
  <c r="J35" s="1"/>
  <c r="I36"/>
  <c r="H36"/>
  <c r="H35" s="1"/>
  <c r="K35"/>
  <c r="I35"/>
  <c r="G34"/>
  <c r="G33"/>
  <c r="F33" s="1"/>
  <c r="G32"/>
  <c r="G31"/>
  <c r="G30"/>
  <c r="F30"/>
  <c r="G29"/>
  <c r="K28"/>
  <c r="J28"/>
  <c r="I28"/>
  <c r="H28"/>
  <c r="G26"/>
  <c r="G25"/>
  <c r="F25"/>
  <c r="G24"/>
  <c r="K23"/>
  <c r="J23"/>
  <c r="I23"/>
  <c r="H23"/>
  <c r="G21"/>
  <c r="F21" s="1"/>
  <c r="G20"/>
  <c r="G19"/>
  <c r="G18"/>
  <c r="F18"/>
  <c r="G17"/>
  <c r="G16"/>
  <c r="F16"/>
  <c r="G15"/>
  <c r="F15" s="1"/>
  <c r="G14"/>
  <c r="F13"/>
  <c r="K12"/>
  <c r="K11" s="1"/>
  <c r="J12"/>
  <c r="I12"/>
  <c r="I11" s="1"/>
  <c r="I5" s="1"/>
  <c r="H12"/>
  <c r="G12"/>
  <c r="J11"/>
  <c r="H11"/>
  <c r="G10"/>
  <c r="G9"/>
  <c r="G8"/>
  <c r="G7" s="1"/>
  <c r="K7"/>
  <c r="K5" s="1"/>
  <c r="J7"/>
  <c r="I7"/>
  <c r="H7"/>
  <c r="G6"/>
  <c r="J5"/>
  <c r="J104" s="1"/>
  <c r="H5"/>
  <c r="H104" s="1"/>
  <c r="H103" i="8"/>
  <c r="G103"/>
  <c r="F101"/>
  <c r="I95"/>
  <c r="J95"/>
  <c r="K95"/>
  <c r="H95"/>
  <c r="F100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F58" s="1"/>
  <c r="E59"/>
  <c r="E60"/>
  <c r="E61"/>
  <c r="E62"/>
  <c r="E63"/>
  <c r="E64"/>
  <c r="E65"/>
  <c r="E66"/>
  <c r="F66" s="1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F86" s="1"/>
  <c r="E87"/>
  <c r="E88"/>
  <c r="E89"/>
  <c r="E90"/>
  <c r="E91"/>
  <c r="E92"/>
  <c r="E93"/>
  <c r="E94"/>
  <c r="E95"/>
  <c r="E96"/>
  <c r="E97"/>
  <c r="E98"/>
  <c r="E99"/>
  <c r="E101"/>
  <c r="E102"/>
  <c r="E103"/>
  <c r="E35"/>
  <c r="E34"/>
  <c r="E8"/>
  <c r="F8" s="1"/>
  <c r="E9"/>
  <c r="E10"/>
  <c r="F10" s="1"/>
  <c r="E11"/>
  <c r="E12"/>
  <c r="E13"/>
  <c r="E14"/>
  <c r="E15"/>
  <c r="E16"/>
  <c r="E17"/>
  <c r="E18"/>
  <c r="E19"/>
  <c r="F19" s="1"/>
  <c r="E20"/>
  <c r="E21"/>
  <c r="F21" s="1"/>
  <c r="E22"/>
  <c r="F22" s="1"/>
  <c r="E23"/>
  <c r="E24"/>
  <c r="E25"/>
  <c r="E26"/>
  <c r="F26" s="1"/>
  <c r="E27"/>
  <c r="E28"/>
  <c r="E29"/>
  <c r="E30"/>
  <c r="E31"/>
  <c r="E32"/>
  <c r="F32" s="1"/>
  <c r="E33"/>
  <c r="E6"/>
  <c r="E5"/>
  <c r="G102"/>
  <c r="G99"/>
  <c r="F99" s="1"/>
  <c r="G98"/>
  <c r="F98"/>
  <c r="G97"/>
  <c r="F97" s="1"/>
  <c r="G96"/>
  <c r="F96"/>
  <c r="G94"/>
  <c r="F94"/>
  <c r="G93"/>
  <c r="G92"/>
  <c r="F92"/>
  <c r="G91"/>
  <c r="F91" s="1"/>
  <c r="K90"/>
  <c r="J90"/>
  <c r="I90"/>
  <c r="H90"/>
  <c r="G90" s="1"/>
  <c r="G89"/>
  <c r="G88"/>
  <c r="F88"/>
  <c r="K87"/>
  <c r="J87"/>
  <c r="I87"/>
  <c r="G87" s="1"/>
  <c r="H87"/>
  <c r="G86"/>
  <c r="G85"/>
  <c r="K84"/>
  <c r="J84"/>
  <c r="I84"/>
  <c r="H84"/>
  <c r="G84" s="1"/>
  <c r="G83"/>
  <c r="F83" s="1"/>
  <c r="G82"/>
  <c r="F82" s="1"/>
  <c r="G81"/>
  <c r="K80"/>
  <c r="J80"/>
  <c r="I80"/>
  <c r="H80"/>
  <c r="G80" s="1"/>
  <c r="G79"/>
  <c r="G78"/>
  <c r="F78" s="1"/>
  <c r="G77"/>
  <c r="F77" s="1"/>
  <c r="K76"/>
  <c r="J76"/>
  <c r="I76"/>
  <c r="H76"/>
  <c r="G76" s="1"/>
  <c r="G75"/>
  <c r="F75" s="1"/>
  <c r="G74"/>
  <c r="F74"/>
  <c r="G73"/>
  <c r="F73" s="1"/>
  <c r="G72"/>
  <c r="F72"/>
  <c r="K71"/>
  <c r="J71"/>
  <c r="I71"/>
  <c r="G71" s="1"/>
  <c r="H71"/>
  <c r="G70"/>
  <c r="F70"/>
  <c r="G69"/>
  <c r="G68"/>
  <c r="F68"/>
  <c r="G67"/>
  <c r="F67" s="1"/>
  <c r="G66"/>
  <c r="K65"/>
  <c r="J65"/>
  <c r="I65"/>
  <c r="H65"/>
  <c r="G65"/>
  <c r="G64"/>
  <c r="F64"/>
  <c r="G63"/>
  <c r="G62"/>
  <c r="F62"/>
  <c r="G61"/>
  <c r="G60"/>
  <c r="F60"/>
  <c r="G59"/>
  <c r="F59" s="1"/>
  <c r="G58"/>
  <c r="G57"/>
  <c r="F57" s="1"/>
  <c r="G56"/>
  <c r="F56"/>
  <c r="K55"/>
  <c r="J55"/>
  <c r="I55"/>
  <c r="G55" s="1"/>
  <c r="H55"/>
  <c r="G54"/>
  <c r="F54"/>
  <c r="G53"/>
  <c r="G51" s="1"/>
  <c r="G52"/>
  <c r="F52"/>
  <c r="K51"/>
  <c r="J51"/>
  <c r="I51"/>
  <c r="H51"/>
  <c r="G50"/>
  <c r="F50"/>
  <c r="G49"/>
  <c r="F49" s="1"/>
  <c r="G48"/>
  <c r="F48"/>
  <c r="K47"/>
  <c r="J47"/>
  <c r="I47"/>
  <c r="G47" s="1"/>
  <c r="H47"/>
  <c r="G46"/>
  <c r="F46"/>
  <c r="G45"/>
  <c r="G44"/>
  <c r="F44"/>
  <c r="G43"/>
  <c r="F43" s="1"/>
  <c r="K42"/>
  <c r="J42"/>
  <c r="I42"/>
  <c r="H42"/>
  <c r="G42" s="1"/>
  <c r="G41"/>
  <c r="G40"/>
  <c r="F40"/>
  <c r="G39"/>
  <c r="F39" s="1"/>
  <c r="G38"/>
  <c r="F38"/>
  <c r="G37"/>
  <c r="G35" s="1"/>
  <c r="G36"/>
  <c r="F36"/>
  <c r="K35"/>
  <c r="J35"/>
  <c r="I35"/>
  <c r="I34" s="1"/>
  <c r="H35"/>
  <c r="H34"/>
  <c r="G33"/>
  <c r="F33" s="1"/>
  <c r="G32"/>
  <c r="G31"/>
  <c r="G30"/>
  <c r="F30"/>
  <c r="G29"/>
  <c r="G28"/>
  <c r="F28"/>
  <c r="K27"/>
  <c r="J27"/>
  <c r="I27"/>
  <c r="I5" s="1"/>
  <c r="H27"/>
  <c r="G26"/>
  <c r="G25"/>
  <c r="G23" s="1"/>
  <c r="G24"/>
  <c r="F24"/>
  <c r="K23"/>
  <c r="J23"/>
  <c r="I23"/>
  <c r="H23"/>
  <c r="G21"/>
  <c r="G20"/>
  <c r="F20" s="1"/>
  <c r="G19"/>
  <c r="G18"/>
  <c r="G17"/>
  <c r="F17"/>
  <c r="G16"/>
  <c r="F16" s="1"/>
  <c r="G15"/>
  <c r="F15"/>
  <c r="G14"/>
  <c r="F13"/>
  <c r="K12"/>
  <c r="J12"/>
  <c r="J11" s="1"/>
  <c r="I12"/>
  <c r="H12"/>
  <c r="H11" s="1"/>
  <c r="H5" s="1"/>
  <c r="K11"/>
  <c r="I11"/>
  <c r="G10"/>
  <c r="G9"/>
  <c r="F9" s="1"/>
  <c r="G8"/>
  <c r="K7"/>
  <c r="K5" s="1"/>
  <c r="J7"/>
  <c r="I7"/>
  <c r="H7"/>
  <c r="G7"/>
  <c r="E7"/>
  <c r="G6"/>
  <c r="E36" i="7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35"/>
  <c r="E34"/>
  <c r="E7"/>
  <c r="E8"/>
  <c r="E9"/>
  <c r="E10"/>
  <c r="E11"/>
  <c r="E12"/>
  <c r="E13"/>
  <c r="E14"/>
  <c r="E15"/>
  <c r="E16"/>
  <c r="E17"/>
  <c r="E18"/>
  <c r="E19"/>
  <c r="E20"/>
  <c r="E21"/>
  <c r="E22"/>
  <c r="F22" s="1"/>
  <c r="E23"/>
  <c r="E24"/>
  <c r="F24" s="1"/>
  <c r="E25"/>
  <c r="E26"/>
  <c r="E27"/>
  <c r="E28"/>
  <c r="F28" s="1"/>
  <c r="E29"/>
  <c r="E30"/>
  <c r="E31"/>
  <c r="E32"/>
  <c r="F32" s="1"/>
  <c r="E33"/>
  <c r="E6"/>
  <c r="F6" s="1"/>
  <c r="E5"/>
  <c r="G101"/>
  <c r="F100"/>
  <c r="G99"/>
  <c r="F99" s="1"/>
  <c r="G98"/>
  <c r="G97"/>
  <c r="F97" s="1"/>
  <c r="G96"/>
  <c r="F96"/>
  <c r="K95"/>
  <c r="J95"/>
  <c r="I95"/>
  <c r="H95"/>
  <c r="G95" s="1"/>
  <c r="G94"/>
  <c r="G93"/>
  <c r="F93" s="1"/>
  <c r="G92"/>
  <c r="F92"/>
  <c r="G91"/>
  <c r="F91" s="1"/>
  <c r="K90"/>
  <c r="J90"/>
  <c r="I90"/>
  <c r="H90"/>
  <c r="G89"/>
  <c r="F89" s="1"/>
  <c r="G88"/>
  <c r="F88"/>
  <c r="K87"/>
  <c r="J87"/>
  <c r="I87"/>
  <c r="H87"/>
  <c r="G87" s="1"/>
  <c r="G86"/>
  <c r="G85"/>
  <c r="F85" s="1"/>
  <c r="K84"/>
  <c r="J84"/>
  <c r="I84"/>
  <c r="H84"/>
  <c r="G83"/>
  <c r="F83" s="1"/>
  <c r="G82"/>
  <c r="G81"/>
  <c r="F81" s="1"/>
  <c r="K80"/>
  <c r="J80"/>
  <c r="I80"/>
  <c r="H80"/>
  <c r="G79"/>
  <c r="F79" s="1"/>
  <c r="G78"/>
  <c r="G77"/>
  <c r="F77" s="1"/>
  <c r="K76"/>
  <c r="J76"/>
  <c r="I76"/>
  <c r="H76"/>
  <c r="G75"/>
  <c r="F75" s="1"/>
  <c r="G74"/>
  <c r="F74" s="1"/>
  <c r="G73"/>
  <c r="F73" s="1"/>
  <c r="G72"/>
  <c r="F72"/>
  <c r="K71"/>
  <c r="J71"/>
  <c r="I71"/>
  <c r="H71"/>
  <c r="G70"/>
  <c r="F70" s="1"/>
  <c r="G69"/>
  <c r="F69" s="1"/>
  <c r="G68"/>
  <c r="F68"/>
  <c r="G67"/>
  <c r="F67" s="1"/>
  <c r="G66"/>
  <c r="K65"/>
  <c r="J65"/>
  <c r="I65"/>
  <c r="H65"/>
  <c r="G65"/>
  <c r="G64"/>
  <c r="F64"/>
  <c r="G63"/>
  <c r="F63" s="1"/>
  <c r="G62"/>
  <c r="G61"/>
  <c r="F61" s="1"/>
  <c r="G60"/>
  <c r="F60"/>
  <c r="G59"/>
  <c r="F59" s="1"/>
  <c r="G58"/>
  <c r="G57"/>
  <c r="F57" s="1"/>
  <c r="G56"/>
  <c r="F56"/>
  <c r="K55"/>
  <c r="J55"/>
  <c r="I55"/>
  <c r="H55"/>
  <c r="G54"/>
  <c r="G53"/>
  <c r="G51" s="1"/>
  <c r="G52"/>
  <c r="F52"/>
  <c r="K51"/>
  <c r="J51"/>
  <c r="I51"/>
  <c r="H51"/>
  <c r="G50"/>
  <c r="G49"/>
  <c r="F49" s="1"/>
  <c r="G48"/>
  <c r="F48"/>
  <c r="K47"/>
  <c r="J47"/>
  <c r="I47"/>
  <c r="H47"/>
  <c r="G47" s="1"/>
  <c r="G46"/>
  <c r="G45"/>
  <c r="F45" s="1"/>
  <c r="G44"/>
  <c r="F44"/>
  <c r="G43"/>
  <c r="F43" s="1"/>
  <c r="K42"/>
  <c r="J42"/>
  <c r="I42"/>
  <c r="H42"/>
  <c r="G42" s="1"/>
  <c r="G41"/>
  <c r="F41" s="1"/>
  <c r="G40"/>
  <c r="F40"/>
  <c r="G39"/>
  <c r="F39" s="1"/>
  <c r="G38"/>
  <c r="F38" s="1"/>
  <c r="G37"/>
  <c r="G35" s="1"/>
  <c r="G36"/>
  <c r="F36"/>
  <c r="K35"/>
  <c r="J35"/>
  <c r="I35"/>
  <c r="I34" s="1"/>
  <c r="H35"/>
  <c r="K34"/>
  <c r="H34"/>
  <c r="G33"/>
  <c r="F33" s="1"/>
  <c r="G32"/>
  <c r="G31"/>
  <c r="F31" s="1"/>
  <c r="G30"/>
  <c r="G29"/>
  <c r="G27" s="1"/>
  <c r="G28"/>
  <c r="K27"/>
  <c r="J27"/>
  <c r="I27"/>
  <c r="H27"/>
  <c r="G26"/>
  <c r="G25"/>
  <c r="G23" s="1"/>
  <c r="G24"/>
  <c r="K23"/>
  <c r="J23"/>
  <c r="I23"/>
  <c r="I11" s="1"/>
  <c r="I5" s="1"/>
  <c r="H23"/>
  <c r="G21"/>
  <c r="F21"/>
  <c r="G20"/>
  <c r="G19"/>
  <c r="F19" s="1"/>
  <c r="G18"/>
  <c r="F18" s="1"/>
  <c r="G17"/>
  <c r="F17"/>
  <c r="G16"/>
  <c r="G15"/>
  <c r="F15" s="1"/>
  <c r="G14"/>
  <c r="F13"/>
  <c r="K12"/>
  <c r="J12"/>
  <c r="I12"/>
  <c r="H12"/>
  <c r="H11" s="1"/>
  <c r="H5" s="1"/>
  <c r="K11"/>
  <c r="J11"/>
  <c r="G10"/>
  <c r="F10"/>
  <c r="G9"/>
  <c r="F9" s="1"/>
  <c r="G8"/>
  <c r="F8" s="1"/>
  <c r="F7" s="1"/>
  <c r="K7"/>
  <c r="K5" s="1"/>
  <c r="J7"/>
  <c r="J5" s="1"/>
  <c r="I7"/>
  <c r="H7"/>
  <c r="G7"/>
  <c r="G6"/>
  <c r="E36" i="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35"/>
  <c r="E34"/>
  <c r="E7"/>
  <c r="E8"/>
  <c r="E9"/>
  <c r="E10"/>
  <c r="E11"/>
  <c r="E12"/>
  <c r="E13"/>
  <c r="F13" s="1"/>
  <c r="E14"/>
  <c r="E15"/>
  <c r="E16"/>
  <c r="E17"/>
  <c r="F17" s="1"/>
  <c r="E18"/>
  <c r="E19"/>
  <c r="E20"/>
  <c r="E21"/>
  <c r="E22"/>
  <c r="F22" s="1"/>
  <c r="E23"/>
  <c r="E24"/>
  <c r="E25"/>
  <c r="E26"/>
  <c r="E27"/>
  <c r="E28"/>
  <c r="E29"/>
  <c r="E30"/>
  <c r="E31"/>
  <c r="E32"/>
  <c r="E33"/>
  <c r="E6"/>
  <c r="E5"/>
  <c r="G101"/>
  <c r="F100"/>
  <c r="G99"/>
  <c r="F99" s="1"/>
  <c r="G98"/>
  <c r="F98" s="1"/>
  <c r="G97"/>
  <c r="G96"/>
  <c r="F96"/>
  <c r="K95"/>
  <c r="J95"/>
  <c r="I95"/>
  <c r="H95"/>
  <c r="G95" s="1"/>
  <c r="G94"/>
  <c r="F94" s="1"/>
  <c r="G93"/>
  <c r="G92"/>
  <c r="F92"/>
  <c r="G91"/>
  <c r="F91" s="1"/>
  <c r="K90"/>
  <c r="J90"/>
  <c r="I90"/>
  <c r="H90"/>
  <c r="G90" s="1"/>
  <c r="G89"/>
  <c r="G88"/>
  <c r="F88"/>
  <c r="K87"/>
  <c r="J87"/>
  <c r="I87"/>
  <c r="H87"/>
  <c r="G87" s="1"/>
  <c r="G86"/>
  <c r="F86" s="1"/>
  <c r="G85"/>
  <c r="K84"/>
  <c r="J84"/>
  <c r="I84"/>
  <c r="H84"/>
  <c r="G84" s="1"/>
  <c r="G83"/>
  <c r="F83" s="1"/>
  <c r="G82"/>
  <c r="G81"/>
  <c r="F81" s="1"/>
  <c r="K80"/>
  <c r="J80"/>
  <c r="I80"/>
  <c r="H80"/>
  <c r="G79"/>
  <c r="F79" s="1"/>
  <c r="G78"/>
  <c r="G77"/>
  <c r="K76"/>
  <c r="J76"/>
  <c r="I76"/>
  <c r="H76"/>
  <c r="G76" s="1"/>
  <c r="G75"/>
  <c r="F75" s="1"/>
  <c r="G74"/>
  <c r="F74" s="1"/>
  <c r="G73"/>
  <c r="G72"/>
  <c r="F72"/>
  <c r="K71"/>
  <c r="J71"/>
  <c r="I71"/>
  <c r="H71"/>
  <c r="G71" s="1"/>
  <c r="G70"/>
  <c r="F70" s="1"/>
  <c r="G69"/>
  <c r="G68"/>
  <c r="F68"/>
  <c r="G67"/>
  <c r="F67" s="1"/>
  <c r="G66"/>
  <c r="K65"/>
  <c r="J65"/>
  <c r="J34" s="1"/>
  <c r="I65"/>
  <c r="H65"/>
  <c r="G65"/>
  <c r="G64"/>
  <c r="F64"/>
  <c r="G63"/>
  <c r="F63" s="1"/>
  <c r="G62"/>
  <c r="G61"/>
  <c r="F61" s="1"/>
  <c r="G60"/>
  <c r="F60"/>
  <c r="G59"/>
  <c r="F59" s="1"/>
  <c r="G58"/>
  <c r="F58" s="1"/>
  <c r="G57"/>
  <c r="G56"/>
  <c r="F56"/>
  <c r="K55"/>
  <c r="J55"/>
  <c r="I55"/>
  <c r="H55"/>
  <c r="G55" s="1"/>
  <c r="G54"/>
  <c r="F54" s="1"/>
  <c r="G53"/>
  <c r="G51" s="1"/>
  <c r="G52"/>
  <c r="F52"/>
  <c r="K51"/>
  <c r="J51"/>
  <c r="I51"/>
  <c r="H51"/>
  <c r="G50"/>
  <c r="F50" s="1"/>
  <c r="G49"/>
  <c r="G48"/>
  <c r="F48"/>
  <c r="K47"/>
  <c r="J47"/>
  <c r="I47"/>
  <c r="H47"/>
  <c r="G47" s="1"/>
  <c r="G46"/>
  <c r="F46" s="1"/>
  <c r="G45"/>
  <c r="G44"/>
  <c r="F44"/>
  <c r="G43"/>
  <c r="F43" s="1"/>
  <c r="K42"/>
  <c r="J42"/>
  <c r="I42"/>
  <c r="H42"/>
  <c r="G42" s="1"/>
  <c r="G41"/>
  <c r="G40"/>
  <c r="F40"/>
  <c r="G39"/>
  <c r="F39" s="1"/>
  <c r="G38"/>
  <c r="F38" s="1"/>
  <c r="G37"/>
  <c r="G36"/>
  <c r="F36" s="1"/>
  <c r="K35"/>
  <c r="J35"/>
  <c r="I35"/>
  <c r="H35"/>
  <c r="K34"/>
  <c r="H34"/>
  <c r="G33"/>
  <c r="G32"/>
  <c r="F32"/>
  <c r="G31"/>
  <c r="F31" s="1"/>
  <c r="G30"/>
  <c r="G29"/>
  <c r="G27" s="1"/>
  <c r="G28"/>
  <c r="F28"/>
  <c r="K27"/>
  <c r="J27"/>
  <c r="I27"/>
  <c r="H27"/>
  <c r="G26"/>
  <c r="G25"/>
  <c r="G23" s="1"/>
  <c r="G24"/>
  <c r="F24"/>
  <c r="K23"/>
  <c r="J23"/>
  <c r="I23"/>
  <c r="I11" s="1"/>
  <c r="I5" s="1"/>
  <c r="H23"/>
  <c r="G21"/>
  <c r="F21"/>
  <c r="G20"/>
  <c r="F20" s="1"/>
  <c r="G19"/>
  <c r="F19" s="1"/>
  <c r="G18"/>
  <c r="G17"/>
  <c r="G16"/>
  <c r="F16" s="1"/>
  <c r="G15"/>
  <c r="F15" s="1"/>
  <c r="G14"/>
  <c r="F14" s="1"/>
  <c r="K12"/>
  <c r="J12"/>
  <c r="I12"/>
  <c r="H12"/>
  <c r="H11" s="1"/>
  <c r="H5" s="1"/>
  <c r="K11"/>
  <c r="J11"/>
  <c r="G10"/>
  <c r="F10"/>
  <c r="G9"/>
  <c r="G8"/>
  <c r="F8" s="1"/>
  <c r="K7"/>
  <c r="K5" s="1"/>
  <c r="J7"/>
  <c r="J5" s="1"/>
  <c r="I7"/>
  <c r="H7"/>
  <c r="G7"/>
  <c r="G6"/>
  <c r="F6" s="1"/>
  <c r="E36" i="5"/>
  <c r="E37"/>
  <c r="F37" s="1"/>
  <c r="E38"/>
  <c r="E39"/>
  <c r="F39" s="1"/>
  <c r="E40"/>
  <c r="E41"/>
  <c r="F41" s="1"/>
  <c r="E42"/>
  <c r="E43"/>
  <c r="E44"/>
  <c r="E45"/>
  <c r="F45" s="1"/>
  <c r="E46"/>
  <c r="E47"/>
  <c r="E48"/>
  <c r="E49"/>
  <c r="F49" s="1"/>
  <c r="E50"/>
  <c r="E51"/>
  <c r="E52"/>
  <c r="E53"/>
  <c r="F53" s="1"/>
  <c r="E54"/>
  <c r="E55"/>
  <c r="E56"/>
  <c r="E57"/>
  <c r="F57" s="1"/>
  <c r="E58"/>
  <c r="E59"/>
  <c r="F59" s="1"/>
  <c r="E60"/>
  <c r="E61"/>
  <c r="F61" s="1"/>
  <c r="E62"/>
  <c r="E63"/>
  <c r="F63" s="1"/>
  <c r="E64"/>
  <c r="E65"/>
  <c r="E66"/>
  <c r="E67"/>
  <c r="E68"/>
  <c r="E69"/>
  <c r="F69" s="1"/>
  <c r="E70"/>
  <c r="E71"/>
  <c r="E72"/>
  <c r="E73"/>
  <c r="E74"/>
  <c r="E75"/>
  <c r="F75" s="1"/>
  <c r="E76"/>
  <c r="E77"/>
  <c r="F77" s="1"/>
  <c r="E78"/>
  <c r="E79"/>
  <c r="E80"/>
  <c r="E81"/>
  <c r="E82"/>
  <c r="E83"/>
  <c r="E84"/>
  <c r="E85"/>
  <c r="F85" s="1"/>
  <c r="E86"/>
  <c r="E87"/>
  <c r="E88"/>
  <c r="E89"/>
  <c r="F89" s="1"/>
  <c r="E90"/>
  <c r="E91"/>
  <c r="F91" s="1"/>
  <c r="E92"/>
  <c r="E93"/>
  <c r="E94"/>
  <c r="E95"/>
  <c r="E96"/>
  <c r="E97"/>
  <c r="E98"/>
  <c r="E99"/>
  <c r="E100"/>
  <c r="E101"/>
  <c r="E102"/>
  <c r="E35"/>
  <c r="E34"/>
  <c r="E7"/>
  <c r="E8"/>
  <c r="E9"/>
  <c r="F9" s="1"/>
  <c r="E10"/>
  <c r="E11"/>
  <c r="E12"/>
  <c r="E13"/>
  <c r="F13" s="1"/>
  <c r="E14"/>
  <c r="E15"/>
  <c r="E16"/>
  <c r="F16" s="1"/>
  <c r="E17"/>
  <c r="E18"/>
  <c r="E19"/>
  <c r="E20"/>
  <c r="E21"/>
  <c r="E22"/>
  <c r="E23"/>
  <c r="E24"/>
  <c r="E25"/>
  <c r="F25" s="1"/>
  <c r="E26"/>
  <c r="E27"/>
  <c r="E28"/>
  <c r="E29"/>
  <c r="F29" s="1"/>
  <c r="E30"/>
  <c r="E31"/>
  <c r="F31" s="1"/>
  <c r="E32"/>
  <c r="E33"/>
  <c r="F33" s="1"/>
  <c r="E6"/>
  <c r="E5"/>
  <c r="F20"/>
  <c r="G101"/>
  <c r="F100"/>
  <c r="G99"/>
  <c r="F99" s="1"/>
  <c r="G98"/>
  <c r="G97"/>
  <c r="F97"/>
  <c r="G96"/>
  <c r="F96" s="1"/>
  <c r="K95"/>
  <c r="J95"/>
  <c r="I95"/>
  <c r="H95"/>
  <c r="G95" s="1"/>
  <c r="G94"/>
  <c r="G93"/>
  <c r="F93"/>
  <c r="G92"/>
  <c r="F92" s="1"/>
  <c r="G91"/>
  <c r="K90"/>
  <c r="J90"/>
  <c r="I90"/>
  <c r="G90" s="1"/>
  <c r="H90"/>
  <c r="G89"/>
  <c r="G88"/>
  <c r="F88" s="1"/>
  <c r="K87"/>
  <c r="J87"/>
  <c r="I87"/>
  <c r="H87"/>
  <c r="G87" s="1"/>
  <c r="G86"/>
  <c r="G85"/>
  <c r="K84"/>
  <c r="J84"/>
  <c r="I84"/>
  <c r="H84"/>
  <c r="G84"/>
  <c r="G83"/>
  <c r="F83"/>
  <c r="G82"/>
  <c r="G81"/>
  <c r="K80"/>
  <c r="J80"/>
  <c r="I80"/>
  <c r="G80" s="1"/>
  <c r="H80"/>
  <c r="G79"/>
  <c r="F79"/>
  <c r="G78"/>
  <c r="G77"/>
  <c r="K76"/>
  <c r="K34" s="1"/>
  <c r="J76"/>
  <c r="I76"/>
  <c r="H76"/>
  <c r="G76"/>
  <c r="G75"/>
  <c r="G74"/>
  <c r="G73"/>
  <c r="G72"/>
  <c r="F72" s="1"/>
  <c r="K71"/>
  <c r="J71"/>
  <c r="I71"/>
  <c r="H71"/>
  <c r="G70"/>
  <c r="G69"/>
  <c r="G68"/>
  <c r="F68" s="1"/>
  <c r="G67"/>
  <c r="G66"/>
  <c r="K65"/>
  <c r="J65"/>
  <c r="I65"/>
  <c r="H65"/>
  <c r="G64"/>
  <c r="F64" s="1"/>
  <c r="G63"/>
  <c r="G62"/>
  <c r="G61"/>
  <c r="G60"/>
  <c r="F60" s="1"/>
  <c r="G59"/>
  <c r="G58"/>
  <c r="G57"/>
  <c r="G56"/>
  <c r="F56" s="1"/>
  <c r="K55"/>
  <c r="J55"/>
  <c r="I55"/>
  <c r="H55"/>
  <c r="G55" s="1"/>
  <c r="G54"/>
  <c r="G53"/>
  <c r="G52"/>
  <c r="G51" s="1"/>
  <c r="K51"/>
  <c r="J51"/>
  <c r="I51"/>
  <c r="H51"/>
  <c r="G50"/>
  <c r="G49"/>
  <c r="G48"/>
  <c r="F48" s="1"/>
  <c r="K47"/>
  <c r="J47"/>
  <c r="I47"/>
  <c r="H47"/>
  <c r="G47" s="1"/>
  <c r="G46"/>
  <c r="G45"/>
  <c r="G44"/>
  <c r="F44" s="1"/>
  <c r="G43"/>
  <c r="F43"/>
  <c r="K42"/>
  <c r="J42"/>
  <c r="I42"/>
  <c r="G42" s="1"/>
  <c r="H42"/>
  <c r="G41"/>
  <c r="G40"/>
  <c r="F40" s="1"/>
  <c r="G39"/>
  <c r="G38"/>
  <c r="G37"/>
  <c r="G36"/>
  <c r="G35" s="1"/>
  <c r="K35"/>
  <c r="J35"/>
  <c r="I35"/>
  <c r="H35"/>
  <c r="H34" s="1"/>
  <c r="G33"/>
  <c r="G32"/>
  <c r="G31"/>
  <c r="G30"/>
  <c r="F30" s="1"/>
  <c r="G29"/>
  <c r="G28"/>
  <c r="G27" s="1"/>
  <c r="K27"/>
  <c r="J27"/>
  <c r="I27"/>
  <c r="H27"/>
  <c r="G26"/>
  <c r="F26" s="1"/>
  <c r="G25"/>
  <c r="G24"/>
  <c r="G23" s="1"/>
  <c r="K23"/>
  <c r="J23"/>
  <c r="J11" s="1"/>
  <c r="J5" s="1"/>
  <c r="I23"/>
  <c r="H23"/>
  <c r="F22"/>
  <c r="G21"/>
  <c r="G20"/>
  <c r="G19"/>
  <c r="G18"/>
  <c r="F18"/>
  <c r="G17"/>
  <c r="G12" s="1"/>
  <c r="G11" s="1"/>
  <c r="G16"/>
  <c r="G15"/>
  <c r="G14"/>
  <c r="F14"/>
  <c r="K12"/>
  <c r="K11" s="1"/>
  <c r="K5" s="1"/>
  <c r="J12"/>
  <c r="I12"/>
  <c r="I11" s="1"/>
  <c r="H12"/>
  <c r="H11"/>
  <c r="G10"/>
  <c r="G9"/>
  <c r="G8"/>
  <c r="K7"/>
  <c r="J7"/>
  <c r="I7"/>
  <c r="I5" s="1"/>
  <c r="H7"/>
  <c r="H5" s="1"/>
  <c r="G6"/>
  <c r="F104" i="4"/>
  <c r="H31"/>
  <c r="I31"/>
  <c r="J31"/>
  <c r="K31"/>
  <c r="G31"/>
  <c r="G8" s="1"/>
  <c r="H8"/>
  <c r="G36"/>
  <c r="G37"/>
  <c r="G34"/>
  <c r="G35"/>
  <c r="G9"/>
  <c r="E34"/>
  <c r="F34" s="1"/>
  <c r="E35"/>
  <c r="E36"/>
  <c r="E16"/>
  <c r="F16" s="1"/>
  <c r="E25"/>
  <c r="F25" s="1"/>
  <c r="G105"/>
  <c r="G103"/>
  <c r="G102"/>
  <c r="G101"/>
  <c r="G100"/>
  <c r="K99"/>
  <c r="J99"/>
  <c r="I99"/>
  <c r="H99"/>
  <c r="G99" s="1"/>
  <c r="G98"/>
  <c r="G97"/>
  <c r="G96"/>
  <c r="G95"/>
  <c r="K94"/>
  <c r="J94"/>
  <c r="I94"/>
  <c r="H94"/>
  <c r="G93"/>
  <c r="G92"/>
  <c r="K91"/>
  <c r="J91"/>
  <c r="I91"/>
  <c r="H91"/>
  <c r="G91" s="1"/>
  <c r="G90"/>
  <c r="G89"/>
  <c r="K88"/>
  <c r="J88"/>
  <c r="I88"/>
  <c r="H88"/>
  <c r="G87"/>
  <c r="G86"/>
  <c r="G85"/>
  <c r="K84"/>
  <c r="J84"/>
  <c r="I84"/>
  <c r="H84"/>
  <c r="G84" s="1"/>
  <c r="G83"/>
  <c r="G82"/>
  <c r="G81"/>
  <c r="K80"/>
  <c r="J80"/>
  <c r="I80"/>
  <c r="H80"/>
  <c r="G80" s="1"/>
  <c r="G79"/>
  <c r="G78"/>
  <c r="G77"/>
  <c r="G76"/>
  <c r="K75"/>
  <c r="J75"/>
  <c r="I75"/>
  <c r="H75"/>
  <c r="G75" s="1"/>
  <c r="G74"/>
  <c r="G73"/>
  <c r="G72"/>
  <c r="G71"/>
  <c r="G70"/>
  <c r="K69"/>
  <c r="J69"/>
  <c r="I69"/>
  <c r="H69"/>
  <c r="G69"/>
  <c r="G68"/>
  <c r="G67"/>
  <c r="G66"/>
  <c r="G65"/>
  <c r="G64"/>
  <c r="G63"/>
  <c r="G62"/>
  <c r="G61"/>
  <c r="G60"/>
  <c r="K59"/>
  <c r="J59"/>
  <c r="I59"/>
  <c r="H59"/>
  <c r="G58"/>
  <c r="G57"/>
  <c r="G56"/>
  <c r="K55"/>
  <c r="J55"/>
  <c r="I55"/>
  <c r="H55"/>
  <c r="G54"/>
  <c r="G53"/>
  <c r="G52"/>
  <c r="K51"/>
  <c r="J51"/>
  <c r="I51"/>
  <c r="H51"/>
  <c r="G51" s="1"/>
  <c r="G50"/>
  <c r="G49"/>
  <c r="G48"/>
  <c r="G47"/>
  <c r="K46"/>
  <c r="J46"/>
  <c r="I46"/>
  <c r="H46"/>
  <c r="G46" s="1"/>
  <c r="G45"/>
  <c r="G44"/>
  <c r="G43"/>
  <c r="G42"/>
  <c r="G41"/>
  <c r="G40"/>
  <c r="K39"/>
  <c r="K38" s="1"/>
  <c r="J39"/>
  <c r="I39"/>
  <c r="H39"/>
  <c r="G33"/>
  <c r="G32"/>
  <c r="G29"/>
  <c r="G28"/>
  <c r="G27"/>
  <c r="G26" s="1"/>
  <c r="K26"/>
  <c r="J26"/>
  <c r="I26"/>
  <c r="H26"/>
  <c r="G24"/>
  <c r="G23"/>
  <c r="G22"/>
  <c r="G21"/>
  <c r="G20"/>
  <c r="G19"/>
  <c r="G18"/>
  <c r="G17"/>
  <c r="K15"/>
  <c r="K14" s="1"/>
  <c r="J15"/>
  <c r="J14" s="1"/>
  <c r="J8" s="1"/>
  <c r="I15"/>
  <c r="I14" s="1"/>
  <c r="H15"/>
  <c r="G15"/>
  <c r="G14" s="1"/>
  <c r="H14"/>
  <c r="G13"/>
  <c r="G12"/>
  <c r="G11"/>
  <c r="K10"/>
  <c r="J10"/>
  <c r="I10"/>
  <c r="H10"/>
  <c r="F19" i="5" l="1"/>
  <c r="F46"/>
  <c r="F67"/>
  <c r="F50"/>
  <c r="F38"/>
  <c r="F54"/>
  <c r="F70"/>
  <c r="F82"/>
  <c r="F58"/>
  <c r="F74"/>
  <c r="F71" s="1"/>
  <c r="E8" i="12"/>
  <c r="H106"/>
  <c r="G106"/>
  <c r="H104"/>
  <c r="E38"/>
  <c r="G104"/>
  <c r="I104"/>
  <c r="I106"/>
  <c r="F36" i="4"/>
  <c r="F35"/>
  <c r="K104" i="11"/>
  <c r="G104" s="1"/>
  <c r="F35"/>
  <c r="F11"/>
  <c r="F5" s="1"/>
  <c r="G102"/>
  <c r="F39" i="9"/>
  <c r="F24" i="10"/>
  <c r="F38"/>
  <c r="F64"/>
  <c r="F68"/>
  <c r="F85" i="9"/>
  <c r="F10"/>
  <c r="F19"/>
  <c r="F79"/>
  <c r="F82"/>
  <c r="F32" i="10"/>
  <c r="F33"/>
  <c r="F40"/>
  <c r="F80"/>
  <c r="F84"/>
  <c r="F81" s="1"/>
  <c r="F85"/>
  <c r="F79"/>
  <c r="G77"/>
  <c r="F74"/>
  <c r="F72" s="1"/>
  <c r="K35"/>
  <c r="K104" s="1"/>
  <c r="G36"/>
  <c r="G35" s="1"/>
  <c r="K11"/>
  <c r="G11"/>
  <c r="F8"/>
  <c r="F52"/>
  <c r="F96"/>
  <c r="F99"/>
  <c r="F43"/>
  <c r="F10"/>
  <c r="F29"/>
  <c r="F17"/>
  <c r="F6"/>
  <c r="F36"/>
  <c r="F66"/>
  <c r="F91"/>
  <c r="I104"/>
  <c r="I102"/>
  <c r="J102"/>
  <c r="J104"/>
  <c r="F56"/>
  <c r="F77"/>
  <c r="F88"/>
  <c r="H104"/>
  <c r="H102"/>
  <c r="F23"/>
  <c r="F48"/>
  <c r="F9"/>
  <c r="F16"/>
  <c r="G72" i="9"/>
  <c r="F78"/>
  <c r="F77" s="1"/>
  <c r="F88"/>
  <c r="F95"/>
  <c r="F99"/>
  <c r="F52"/>
  <c r="F47"/>
  <c r="F43" s="1"/>
  <c r="F51"/>
  <c r="F48" s="1"/>
  <c r="F55"/>
  <c r="F59"/>
  <c r="F56" s="1"/>
  <c r="F71"/>
  <c r="F75"/>
  <c r="F72" s="1"/>
  <c r="F83"/>
  <c r="F81" s="1"/>
  <c r="F93"/>
  <c r="F91" s="1"/>
  <c r="F97"/>
  <c r="F26"/>
  <c r="F31"/>
  <c r="F17"/>
  <c r="F12" s="1"/>
  <c r="F24"/>
  <c r="F23" s="1"/>
  <c r="F29"/>
  <c r="F6"/>
  <c r="I104"/>
  <c r="I102"/>
  <c r="F36"/>
  <c r="K104"/>
  <c r="G104" s="1"/>
  <c r="K102"/>
  <c r="F66"/>
  <c r="F28"/>
  <c r="F8"/>
  <c r="F7" s="1"/>
  <c r="G23"/>
  <c r="G11" s="1"/>
  <c r="G5" s="1"/>
  <c r="G28"/>
  <c r="G36"/>
  <c r="G35" s="1"/>
  <c r="G52"/>
  <c r="J102"/>
  <c r="H102"/>
  <c r="J34" i="8"/>
  <c r="J103" s="1"/>
  <c r="I103"/>
  <c r="K34"/>
  <c r="K101" s="1"/>
  <c r="G95"/>
  <c r="F41"/>
  <c r="F45"/>
  <c r="F63"/>
  <c r="F79"/>
  <c r="F85"/>
  <c r="F84" s="1"/>
  <c r="F61"/>
  <c r="F69"/>
  <c r="F65" s="1"/>
  <c r="F81"/>
  <c r="F80" s="1"/>
  <c r="F89"/>
  <c r="F87" s="1"/>
  <c r="F93"/>
  <c r="G34"/>
  <c r="J5"/>
  <c r="G27"/>
  <c r="F6"/>
  <c r="F71"/>
  <c r="F7"/>
  <c r="F31"/>
  <c r="F14"/>
  <c r="F18"/>
  <c r="H101"/>
  <c r="K103"/>
  <c r="F95"/>
  <c r="F55"/>
  <c r="F42"/>
  <c r="F47"/>
  <c r="F76"/>
  <c r="F90"/>
  <c r="G12"/>
  <c r="G11" s="1"/>
  <c r="F25"/>
  <c r="F23" s="1"/>
  <c r="F29"/>
  <c r="F37"/>
  <c r="F35" s="1"/>
  <c r="F53"/>
  <c r="F51" s="1"/>
  <c r="I101"/>
  <c r="G90" i="7"/>
  <c r="G84"/>
  <c r="G80"/>
  <c r="G55"/>
  <c r="G76"/>
  <c r="G71"/>
  <c r="J34"/>
  <c r="J102" s="1"/>
  <c r="F62"/>
  <c r="F82"/>
  <c r="F80" s="1"/>
  <c r="F46"/>
  <c r="F50"/>
  <c r="F54"/>
  <c r="F58"/>
  <c r="F55" s="1"/>
  <c r="F71"/>
  <c r="F86"/>
  <c r="F84" s="1"/>
  <c r="F94"/>
  <c r="F90" s="1"/>
  <c r="F98"/>
  <c r="F95" s="1"/>
  <c r="F66"/>
  <c r="F78"/>
  <c r="F76" s="1"/>
  <c r="F16"/>
  <c r="F26"/>
  <c r="F30"/>
  <c r="F14"/>
  <c r="F20"/>
  <c r="I102"/>
  <c r="I100"/>
  <c r="F47"/>
  <c r="F87"/>
  <c r="K102"/>
  <c r="K100"/>
  <c r="H102"/>
  <c r="H100"/>
  <c r="F65"/>
  <c r="F12"/>
  <c r="F42"/>
  <c r="G12"/>
  <c r="G11" s="1"/>
  <c r="G5" s="1"/>
  <c r="F25"/>
  <c r="F23" s="1"/>
  <c r="F29"/>
  <c r="F27" s="1"/>
  <c r="F37"/>
  <c r="F35" s="1"/>
  <c r="F53"/>
  <c r="G80" i="6"/>
  <c r="I34"/>
  <c r="G35"/>
  <c r="G34" s="1"/>
  <c r="F45"/>
  <c r="F42" s="1"/>
  <c r="F49"/>
  <c r="F47" s="1"/>
  <c r="F89"/>
  <c r="F93"/>
  <c r="F62"/>
  <c r="F77"/>
  <c r="F82"/>
  <c r="F41"/>
  <c r="F57"/>
  <c r="F55" s="1"/>
  <c r="F85"/>
  <c r="F84" s="1"/>
  <c r="F97"/>
  <c r="F66"/>
  <c r="F65" s="1"/>
  <c r="F69"/>
  <c r="F73"/>
  <c r="F71" s="1"/>
  <c r="F78"/>
  <c r="F9"/>
  <c r="F26"/>
  <c r="F30"/>
  <c r="F33"/>
  <c r="F18"/>
  <c r="H102"/>
  <c r="H100"/>
  <c r="J102"/>
  <c r="J100"/>
  <c r="I102"/>
  <c r="I100"/>
  <c r="F12"/>
  <c r="F90"/>
  <c r="F76"/>
  <c r="F7"/>
  <c r="F80"/>
  <c r="F87"/>
  <c r="F95"/>
  <c r="K102"/>
  <c r="K100"/>
  <c r="G12"/>
  <c r="G11" s="1"/>
  <c r="G5" s="1"/>
  <c r="F25"/>
  <c r="F23" s="1"/>
  <c r="F29"/>
  <c r="F27" s="1"/>
  <c r="F37"/>
  <c r="F35" s="1"/>
  <c r="F53"/>
  <c r="F51" s="1"/>
  <c r="G71" i="5"/>
  <c r="F73"/>
  <c r="J34"/>
  <c r="J100" s="1"/>
  <c r="G65"/>
  <c r="G34" s="1"/>
  <c r="I34"/>
  <c r="I102" s="1"/>
  <c r="F81"/>
  <c r="F62"/>
  <c r="F55" s="1"/>
  <c r="F66"/>
  <c r="F65" s="1"/>
  <c r="F78"/>
  <c r="F76" s="1"/>
  <c r="F86"/>
  <c r="F84" s="1"/>
  <c r="F42"/>
  <c r="F87"/>
  <c r="F94"/>
  <c r="F90" s="1"/>
  <c r="F98"/>
  <c r="F95" s="1"/>
  <c r="F21"/>
  <c r="F10"/>
  <c r="F32"/>
  <c r="F15"/>
  <c r="F8"/>
  <c r="F6"/>
  <c r="H102"/>
  <c r="H100"/>
  <c r="I100"/>
  <c r="K102"/>
  <c r="K100"/>
  <c r="J102"/>
  <c r="F47"/>
  <c r="G7"/>
  <c r="G5" s="1"/>
  <c r="F17"/>
  <c r="F24"/>
  <c r="F23" s="1"/>
  <c r="F28"/>
  <c r="F36"/>
  <c r="F35" s="1"/>
  <c r="F52"/>
  <c r="J38" i="4"/>
  <c r="J104" s="1"/>
  <c r="G94"/>
  <c r="I38"/>
  <c r="G88"/>
  <c r="G59"/>
  <c r="G55"/>
  <c r="H38"/>
  <c r="H104" s="1"/>
  <c r="G39"/>
  <c r="I8"/>
  <c r="G10"/>
  <c r="K8"/>
  <c r="E37"/>
  <c r="F37" s="1"/>
  <c r="E33"/>
  <c r="F33" s="1"/>
  <c r="E72"/>
  <c r="F72" s="1"/>
  <c r="F80" i="5" l="1"/>
  <c r="F51"/>
  <c r="F12"/>
  <c r="F11" s="1"/>
  <c r="E104" i="12"/>
  <c r="E31" i="4"/>
  <c r="E32"/>
  <c r="F32" s="1"/>
  <c r="F31" s="1"/>
  <c r="F11" i="9"/>
  <c r="F28" i="10"/>
  <c r="F12"/>
  <c r="F11" s="1"/>
  <c r="K102"/>
  <c r="G102"/>
  <c r="G104"/>
  <c r="F7"/>
  <c r="F35"/>
  <c r="G102" i="9"/>
  <c r="F96"/>
  <c r="F35" s="1"/>
  <c r="F5"/>
  <c r="J101" i="8"/>
  <c r="F27"/>
  <c r="F12"/>
  <c r="G5"/>
  <c r="G101" s="1"/>
  <c r="F34"/>
  <c r="F11"/>
  <c r="G34" i="7"/>
  <c r="G100" s="1"/>
  <c r="J100"/>
  <c r="F51"/>
  <c r="F11"/>
  <c r="F5" s="1"/>
  <c r="F34"/>
  <c r="G102"/>
  <c r="G100" i="6"/>
  <c r="F34"/>
  <c r="F11"/>
  <c r="F5" s="1"/>
  <c r="G102"/>
  <c r="G100" i="5"/>
  <c r="G102"/>
  <c r="F27"/>
  <c r="F7"/>
  <c r="F34"/>
  <c r="H106" i="4"/>
  <c r="J106"/>
  <c r="I104"/>
  <c r="G38"/>
  <c r="G104" s="1"/>
  <c r="I106"/>
  <c r="K106"/>
  <c r="K104"/>
  <c r="E105"/>
  <c r="E103"/>
  <c r="F103" s="1"/>
  <c r="E102"/>
  <c r="F102" s="1"/>
  <c r="E101"/>
  <c r="F101" s="1"/>
  <c r="E100"/>
  <c r="F100" s="1"/>
  <c r="E98"/>
  <c r="F98" s="1"/>
  <c r="E97"/>
  <c r="F97" s="1"/>
  <c r="E96"/>
  <c r="F96" s="1"/>
  <c r="E95"/>
  <c r="F95" s="1"/>
  <c r="E93"/>
  <c r="F93" s="1"/>
  <c r="E92"/>
  <c r="F92" s="1"/>
  <c r="E90"/>
  <c r="F90" s="1"/>
  <c r="E89"/>
  <c r="F89" s="1"/>
  <c r="E87"/>
  <c r="F87" s="1"/>
  <c r="E86"/>
  <c r="F86" s="1"/>
  <c r="E85"/>
  <c r="F85" s="1"/>
  <c r="E83"/>
  <c r="F83" s="1"/>
  <c r="E82"/>
  <c r="F82" s="1"/>
  <c r="E81"/>
  <c r="F81" s="1"/>
  <c r="E79"/>
  <c r="F79" s="1"/>
  <c r="E78"/>
  <c r="F78" s="1"/>
  <c r="E77"/>
  <c r="F77" s="1"/>
  <c r="E76"/>
  <c r="F76" s="1"/>
  <c r="E74"/>
  <c r="F74" s="1"/>
  <c r="E73"/>
  <c r="F73" s="1"/>
  <c r="E71"/>
  <c r="F71" s="1"/>
  <c r="E70"/>
  <c r="F70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8"/>
  <c r="F58" s="1"/>
  <c r="E57"/>
  <c r="F57" s="1"/>
  <c r="E56"/>
  <c r="F56" s="1"/>
  <c r="E54"/>
  <c r="F54" s="1"/>
  <c r="E53"/>
  <c r="F53" s="1"/>
  <c r="E52"/>
  <c r="F52" s="1"/>
  <c r="E50"/>
  <c r="F50" s="1"/>
  <c r="E49"/>
  <c r="F49" s="1"/>
  <c r="E48"/>
  <c r="F48" s="1"/>
  <c r="E47"/>
  <c r="F47" s="1"/>
  <c r="E45"/>
  <c r="F45" s="1"/>
  <c r="E43"/>
  <c r="F43" s="1"/>
  <c r="E42"/>
  <c r="F42" s="1"/>
  <c r="E41"/>
  <c r="F41" s="1"/>
  <c r="E40"/>
  <c r="F40" s="1"/>
  <c r="E29"/>
  <c r="F29" s="1"/>
  <c r="E28"/>
  <c r="F28" s="1"/>
  <c r="E27"/>
  <c r="F27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3"/>
  <c r="F13" s="1"/>
  <c r="E12"/>
  <c r="F12" s="1"/>
  <c r="F84" l="1"/>
  <c r="F5" i="5"/>
  <c r="F59" i="4"/>
  <c r="F26"/>
  <c r="F51"/>
  <c r="F55"/>
  <c r="F69"/>
  <c r="F75"/>
  <c r="F80"/>
  <c r="F91"/>
  <c r="E11"/>
  <c r="F11" s="1"/>
  <c r="F10" s="1"/>
  <c r="E10"/>
  <c r="E9"/>
  <c r="F9" s="1"/>
  <c r="E46"/>
  <c r="F88"/>
  <c r="F99"/>
  <c r="F15"/>
  <c r="F46"/>
  <c r="F94"/>
  <c r="F5" i="8"/>
  <c r="G106" i="4"/>
  <c r="E26"/>
  <c r="E99"/>
  <c r="E94"/>
  <c r="E80"/>
  <c r="E91"/>
  <c r="E51"/>
  <c r="E75"/>
  <c r="E59"/>
  <c r="E84"/>
  <c r="E55"/>
  <c r="E69"/>
  <c r="E88"/>
  <c r="E15"/>
  <c r="E44"/>
  <c r="F44" s="1"/>
  <c r="F39" s="1"/>
  <c r="F14" l="1"/>
  <c r="F8" s="1"/>
  <c r="F38"/>
  <c r="E38"/>
  <c r="E39"/>
  <c r="E14"/>
  <c r="E8" l="1"/>
  <c r="E106"/>
  <c r="E104" l="1"/>
  <c r="F104" i="12"/>
  <c r="F8"/>
  <c r="F106" s="1"/>
  <c r="E106" s="1"/>
</calcChain>
</file>

<file path=xl/sharedStrings.xml><?xml version="1.0" encoding="utf-8"?>
<sst xmlns="http://schemas.openxmlformats.org/spreadsheetml/2006/main" count="1136" uniqueCount="117">
  <si>
    <t>Denumire indicatori</t>
  </si>
  <si>
    <t>I</t>
  </si>
  <si>
    <t>II</t>
  </si>
  <si>
    <t>III</t>
  </si>
  <si>
    <t>IV</t>
  </si>
  <si>
    <t>TOTAL VENITURI</t>
  </si>
  <si>
    <t>Venituri proprii</t>
  </si>
  <si>
    <t>04.02. Cote şi sume  IVG, din care:</t>
  </si>
  <si>
    <t>04.01.01   47% cote imp.venit</t>
  </si>
  <si>
    <t>04.02.04   Cote imp. Echilibrare</t>
  </si>
  <si>
    <t>04.02.05 Fd dispoz.CJ</t>
  </si>
  <si>
    <t>11.02. Sume  TVA, din care:</t>
  </si>
  <si>
    <t>11.02.02 TVA  finantare, din care:</t>
  </si>
  <si>
    <t>a. Salarii invatamant</t>
  </si>
  <si>
    <t>b.Bunuri si servicii scoala</t>
  </si>
  <si>
    <t>c.Sume pt.aplic. L.85/2016</t>
  </si>
  <si>
    <t>d. Drepturi asis.pers.cu hand.grav si/sau in.lunare</t>
  </si>
  <si>
    <t>e.Aj.incalz.locuinte aj.social</t>
  </si>
  <si>
    <t>f.Camine pt. pers.varstince</t>
  </si>
  <si>
    <t>g. Drepturi stabilite de L.248/2015</t>
  </si>
  <si>
    <t>h. Drepturi copii cu cerinte ed.sp.HG904/2014</t>
  </si>
  <si>
    <t>i.Burse</t>
  </si>
  <si>
    <t>j.Alte cheltuieli</t>
  </si>
  <si>
    <t>11.02.06 TVA  echilibrare, din care:</t>
  </si>
  <si>
    <t>conform formula</t>
  </si>
  <si>
    <t>sume pentru recensământul populației</t>
  </si>
  <si>
    <t>SUBVENTII , din care:</t>
  </si>
  <si>
    <t>42.02. și 43.02 Subventii pentru sec.func.</t>
  </si>
  <si>
    <t>TOTAL CHELTUIELI</t>
  </si>
  <si>
    <t>51.02. Autorităţi executive, din care:</t>
  </si>
  <si>
    <t>Ch. de personal</t>
  </si>
  <si>
    <t>Bunuri si servicii</t>
  </si>
  <si>
    <t xml:space="preserve">Alte cheltuieli  </t>
  </si>
  <si>
    <t>Plati rec.anul curent efectuate in anii anteriori</t>
  </si>
  <si>
    <t xml:space="preserve">Investitii </t>
  </si>
  <si>
    <t>54.02.Fond de rezervă</t>
  </si>
  <si>
    <t>54.02. Servicii publice de ev.a persoanelor</t>
  </si>
  <si>
    <t>55.02. Datoria publica</t>
  </si>
  <si>
    <t>Comisioane</t>
  </si>
  <si>
    <t>Dobanzi</t>
  </si>
  <si>
    <t>Rambursari</t>
  </si>
  <si>
    <t>61.02.Poliţie comunitara si protectie civila din care:</t>
  </si>
  <si>
    <t>Alte titluri</t>
  </si>
  <si>
    <t>65.02.Învăţământ, din care:</t>
  </si>
  <si>
    <t>Bunuri și servicii scoala - BL</t>
  </si>
  <si>
    <t>Ch. de personal scoala</t>
  </si>
  <si>
    <t>Bunuri si servicii primarie</t>
  </si>
  <si>
    <t>Bunuri si servicii scoala</t>
  </si>
  <si>
    <t>Alocatii pt. copii cu cerinte speciale</t>
  </si>
  <si>
    <t>Tichete de gradinita</t>
  </si>
  <si>
    <t>Burse</t>
  </si>
  <si>
    <t>Alte titluri primarie (59+57)</t>
  </si>
  <si>
    <t>Investitii</t>
  </si>
  <si>
    <t xml:space="preserve">66.02.Sănătate </t>
  </si>
  <si>
    <t>67.02.Cultură, recreere, religie, din care:</t>
  </si>
  <si>
    <t>68.02.Asistenţă socială, din care:</t>
  </si>
  <si>
    <t>Ch. de personal - asistenti personali</t>
  </si>
  <si>
    <t>Ajutoare sociale în numerar</t>
  </si>
  <si>
    <t>Alte cheltuieli - sume aferente pers.cu hand.neîncadrare</t>
  </si>
  <si>
    <t>70.02Locuinţe,servicii,dezv.publ., din care:</t>
  </si>
  <si>
    <t xml:space="preserve">Investitii  </t>
  </si>
  <si>
    <t>74.02Protectia mediului</t>
  </si>
  <si>
    <t>83.02 Agricultura - pasune comunala</t>
  </si>
  <si>
    <t>84.02.Drumuri si poduri, din care:</t>
  </si>
  <si>
    <t>Alte titluri - 55</t>
  </si>
  <si>
    <t xml:space="preserve">Bunuri si servicii </t>
  </si>
  <si>
    <t>87.02.Alte acțiuni economice:</t>
  </si>
  <si>
    <t>EXCEDENT/DEFICIT, din care:</t>
  </si>
  <si>
    <t>EXCEDENT/DEFICIT SEC.FUNC.</t>
  </si>
  <si>
    <t>EXCEDENT/DEFICIT SEC.DEZV.</t>
  </si>
  <si>
    <t>Inițiator</t>
  </si>
  <si>
    <t>Primar,</t>
  </si>
  <si>
    <t>Secretar general al U.A.T.C.Gura Vitioarei,</t>
  </si>
  <si>
    <t>Stănescu Gheorghe</t>
  </si>
  <si>
    <t>Jr.Constantin Nicoleta Corina</t>
  </si>
  <si>
    <t>Inițial</t>
  </si>
  <si>
    <t>Alte titluri (57+59)</t>
  </si>
  <si>
    <t>Proiecte cu finanțare FEADR (58)</t>
  </si>
  <si>
    <t>Investiții</t>
  </si>
  <si>
    <t>48.04. Sume FEADR</t>
  </si>
  <si>
    <t>BUGET AN 2023   RECTIFICARE 1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</si>
  <si>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nr.2.158 /02.03.2023 </t>
    </r>
  </si>
  <si>
    <t>Anterior</t>
  </si>
  <si>
    <t>Influență</t>
  </si>
  <si>
    <t>Ajustat, d.c. pe trimestre</t>
  </si>
  <si>
    <t>42.65 Finanțarea PNDL</t>
  </si>
  <si>
    <t>42.87 Subv.de la BS pt.PNI Anghel Saligny</t>
  </si>
  <si>
    <t>42.88 PNRR -componenta nerambursbila</t>
  </si>
  <si>
    <t>42.89.PNRR - componenta de împrumuturi</t>
  </si>
  <si>
    <t>Fond rezervă</t>
  </si>
  <si>
    <t>BUGET AN 2023   RECTIFICARE 2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</si>
  <si>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3384 /31.03.2023 </t>
    </r>
  </si>
  <si>
    <t>BUGET AN 2023   RECTIFICARE 3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</si>
  <si>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5139 /18.05.2023 </t>
    </r>
  </si>
  <si>
    <t>43.31 și 48.04. Sume FEADR</t>
  </si>
  <si>
    <t>BUGET AN 2023   RECTIFICARE 4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</si>
  <si>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6892 /10.07.2023 </t>
    </r>
  </si>
  <si>
    <t>BUGET AN 2023   RECTIFICARE 5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</si>
  <si>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8961 /07.09.2023 </t>
    </r>
  </si>
  <si>
    <t>BUGET AN 2023   RECTIFICARE 6</t>
  </si>
  <si>
    <t>Alte titluri (51+59)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</si>
  <si>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Proiectul de  HCL nr.  11.339 /09.11.2023 </t>
    </r>
  </si>
  <si>
    <t>BUGET AN 2023   RECTIFICARE 7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</si>
  <si>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Dispoziția nr.221/12.12.2023</t>
    </r>
  </si>
  <si>
    <t>Donații și sponsorizări 37.01.00</t>
  </si>
  <si>
    <r>
      <t xml:space="preserve">Anexa </t>
    </r>
    <r>
      <rPr>
        <b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la Dispoziția nr.224/20.12.2023</t>
    </r>
  </si>
  <si>
    <t>BUGET AN 2023   RECTIFICARE 8 20 decembrie 2023</t>
  </si>
  <si>
    <t>COMUNA GURA VITIOAREI</t>
  </si>
  <si>
    <t>JUDEȚUL PRAHOVA</t>
  </si>
  <si>
    <t>Alte titluri ( 51 si 59)</t>
  </si>
  <si>
    <t>Ajutoare sociale în numerar insotitori</t>
  </si>
  <si>
    <t>Ajutoare sociale în numerar ( incalzire si alte ajutoare)</t>
  </si>
  <si>
    <t>Compartiment contabilitate, impozite și taxe</t>
  </si>
  <si>
    <t>Anexa 1</t>
  </si>
  <si>
    <t>Gheorghe Stănescu</t>
  </si>
  <si>
    <t>Ch.de personal - Școală</t>
  </si>
  <si>
    <t>BUGET AN 2024     Inițial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</si>
</sst>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  <charset val="238"/>
    </font>
    <font>
      <b/>
      <i/>
      <sz val="9"/>
      <name val="Times New Roman"/>
      <family val="1"/>
    </font>
    <font>
      <sz val="8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4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3" tint="0.399975585192419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1" fillId="0" borderId="0" xfId="0" applyFont="1"/>
    <xf numFmtId="0" fontId="13" fillId="0" borderId="1" xfId="0" applyFont="1" applyBorder="1"/>
    <xf numFmtId="0" fontId="14" fillId="0" borderId="0" xfId="0" applyFont="1"/>
    <xf numFmtId="0" fontId="11" fillId="0" borderId="5" xfId="0" applyFont="1" applyFill="1" applyBorder="1"/>
    <xf numFmtId="0" fontId="0" fillId="0" borderId="0" xfId="0" applyBorder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2" fillId="3" borderId="1" xfId="0" applyNumberFormat="1" applyFont="1" applyFill="1" applyBorder="1"/>
    <xf numFmtId="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2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15" fillId="0" borderId="1" xfId="0" applyFont="1" applyFill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1" fillId="2" borderId="1" xfId="0" applyFont="1" applyFill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7" fillId="0" borderId="4" xfId="0" applyFont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6" fillId="0" borderId="0" xfId="0" applyFont="1"/>
    <xf numFmtId="2" fontId="9" fillId="0" borderId="1" xfId="0" applyNumberFormat="1" applyFont="1" applyBorder="1"/>
    <xf numFmtId="0" fontId="17" fillId="0" borderId="0" xfId="0" applyFont="1"/>
    <xf numFmtId="0" fontId="18" fillId="3" borderId="1" xfId="0" applyFont="1" applyFill="1" applyBorder="1"/>
    <xf numFmtId="0" fontId="3" fillId="0" borderId="1" xfId="0" applyFont="1" applyBorder="1" applyAlignment="1"/>
    <xf numFmtId="0" fontId="4" fillId="0" borderId="1" xfId="0" applyFont="1" applyBorder="1" applyAlignment="1"/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Border="1" applyAlignment="1"/>
    <xf numFmtId="14" fontId="3" fillId="0" borderId="1" xfId="0" applyNumberFormat="1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2" xfId="0" applyNumberFormat="1" applyFont="1" applyBorder="1" applyAlignment="1">
      <alignment wrapText="1"/>
    </xf>
    <xf numFmtId="0" fontId="6" fillId="0" borderId="3" xfId="0" applyNumberFormat="1" applyFont="1" applyBorder="1" applyAlignment="1">
      <alignment wrapText="1"/>
    </xf>
    <xf numFmtId="0" fontId="6" fillId="0" borderId="4" xfId="0" applyNumberFormat="1" applyFont="1" applyBorder="1" applyAlignment="1">
      <alignment wrapText="1"/>
    </xf>
    <xf numFmtId="0" fontId="3" fillId="0" borderId="1" xfId="0" applyFont="1" applyFill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3" borderId="1" xfId="0" applyFont="1" applyFill="1" applyBorder="1" applyAlignment="1"/>
    <xf numFmtId="0" fontId="2" fillId="0" borderId="1" xfId="0" applyFont="1" applyFill="1" applyBorder="1" applyAlignment="1"/>
    <xf numFmtId="0" fontId="8" fillId="0" borderId="1" xfId="0" applyFont="1" applyBorder="1" applyAlignment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view="pageBreakPreview" topLeftCell="A76" zoomScaleNormal="100" zoomScaleSheetLayoutView="100" workbookViewId="0">
      <selection activeCell="D107" sqref="D107"/>
    </sheetView>
  </sheetViews>
  <sheetFormatPr defaultRowHeight="15"/>
  <cols>
    <col min="4" max="4" width="9.5703125" customWidth="1"/>
    <col min="5" max="5" width="10.140625" customWidth="1"/>
    <col min="6" max="7" width="9.28515625" bestFit="1" customWidth="1"/>
    <col min="8" max="9" width="9.5703125" bestFit="1" customWidth="1"/>
  </cols>
  <sheetData>
    <row r="1" spans="1:9" ht="15.75">
      <c r="A1" s="91" t="s">
        <v>107</v>
      </c>
      <c r="E1" s="6"/>
      <c r="H1" s="6" t="s">
        <v>113</v>
      </c>
    </row>
    <row r="2" spans="1:9" ht="15.75">
      <c r="A2" s="91" t="s">
        <v>108</v>
      </c>
      <c r="E2" s="6"/>
    </row>
    <row r="3" spans="1:9" ht="15.75">
      <c r="A3" s="93" t="s">
        <v>112</v>
      </c>
      <c r="B3" s="93"/>
      <c r="C3" s="93"/>
      <c r="D3" s="93"/>
      <c r="E3" s="93"/>
      <c r="F3" s="93"/>
      <c r="G3" s="93"/>
      <c r="H3" s="93"/>
      <c r="I3" s="93"/>
    </row>
    <row r="4" spans="1:9" ht="15.75">
      <c r="A4" s="93"/>
      <c r="B4" s="93"/>
      <c r="C4" s="93"/>
      <c r="D4" s="93"/>
      <c r="E4" s="93"/>
      <c r="F4" s="93"/>
      <c r="G4" s="93"/>
      <c r="H4" s="93"/>
      <c r="I4" s="93"/>
    </row>
    <row r="5" spans="1:9">
      <c r="A5" s="99" t="s">
        <v>116</v>
      </c>
      <c r="B5" s="99"/>
      <c r="C5" s="99"/>
      <c r="D5" s="99"/>
      <c r="E5" s="99"/>
      <c r="F5" s="99"/>
      <c r="G5" s="99"/>
      <c r="H5" s="99"/>
      <c r="I5" s="99"/>
    </row>
    <row r="6" spans="1:9" ht="15" customHeight="1"/>
    <row r="7" spans="1:9">
      <c r="A7" s="100" t="s">
        <v>0</v>
      </c>
      <c r="B7" s="100"/>
      <c r="C7" s="100"/>
      <c r="D7" s="100"/>
      <c r="E7" s="1" t="s">
        <v>75</v>
      </c>
      <c r="F7" s="90" t="s">
        <v>1</v>
      </c>
      <c r="G7" s="90" t="s">
        <v>2</v>
      </c>
      <c r="H7" s="90" t="s">
        <v>3</v>
      </c>
      <c r="I7" s="90" t="s">
        <v>4</v>
      </c>
    </row>
    <row r="8" spans="1:9">
      <c r="A8" s="101" t="s">
        <v>5</v>
      </c>
      <c r="B8" s="101"/>
      <c r="C8" s="101"/>
      <c r="D8" s="101"/>
      <c r="E8" s="21">
        <f>E9+E10+E14+E30+E31</f>
        <v>42153</v>
      </c>
      <c r="F8" s="21">
        <f>F9+F10+F14+F30+F31</f>
        <v>10010.75</v>
      </c>
      <c r="G8" s="21">
        <f t="shared" ref="G8:I8" si="0">G9+G10+G14+G30+G31</f>
        <v>14384.75</v>
      </c>
      <c r="H8" s="21">
        <f t="shared" si="0"/>
        <v>9848.75</v>
      </c>
      <c r="I8" s="21">
        <f t="shared" si="0"/>
        <v>7908.75</v>
      </c>
    </row>
    <row r="9" spans="1:9">
      <c r="A9" s="102" t="s">
        <v>6</v>
      </c>
      <c r="B9" s="102"/>
      <c r="C9" s="102"/>
      <c r="D9" s="102"/>
      <c r="E9" s="4">
        <f>SUM(F9:I9)</f>
        <v>2215</v>
      </c>
      <c r="F9" s="4">
        <v>607.75</v>
      </c>
      <c r="G9" s="4">
        <v>563.75</v>
      </c>
      <c r="H9" s="4">
        <v>528.75</v>
      </c>
      <c r="I9" s="4">
        <v>514.75</v>
      </c>
    </row>
    <row r="10" spans="1:9">
      <c r="A10" s="102" t="s">
        <v>7</v>
      </c>
      <c r="B10" s="102"/>
      <c r="C10" s="102"/>
      <c r="D10" s="102"/>
      <c r="E10" s="4">
        <f>E11+E12 +E13</f>
        <v>2936</v>
      </c>
      <c r="F10" s="4">
        <f>F11+F12 +F13</f>
        <v>830</v>
      </c>
      <c r="G10" s="4">
        <f>G11+G12 +G13</f>
        <v>791</v>
      </c>
      <c r="H10" s="4">
        <f>H11+H12 +H13</f>
        <v>753</v>
      </c>
      <c r="I10" s="4">
        <f>I11+I12 +I13</f>
        <v>562</v>
      </c>
    </row>
    <row r="11" spans="1:9">
      <c r="A11" s="103" t="s">
        <v>8</v>
      </c>
      <c r="B11" s="103"/>
      <c r="C11" s="103"/>
      <c r="D11" s="103"/>
      <c r="E11" s="3">
        <f>SUM(F11:I11)</f>
        <v>1029</v>
      </c>
      <c r="F11" s="3">
        <v>258</v>
      </c>
      <c r="G11" s="3">
        <v>257</v>
      </c>
      <c r="H11" s="3">
        <v>257</v>
      </c>
      <c r="I11" s="3">
        <v>257</v>
      </c>
    </row>
    <row r="12" spans="1:9">
      <c r="A12" s="103" t="s">
        <v>9</v>
      </c>
      <c r="B12" s="103"/>
      <c r="C12" s="103"/>
      <c r="D12" s="103"/>
      <c r="E12" s="3">
        <f>SUM(F12:I12)</f>
        <v>1907</v>
      </c>
      <c r="F12" s="3">
        <v>572</v>
      </c>
      <c r="G12" s="3">
        <v>534</v>
      </c>
      <c r="H12" s="3">
        <v>496</v>
      </c>
      <c r="I12" s="3">
        <v>305</v>
      </c>
    </row>
    <row r="13" spans="1:9">
      <c r="A13" s="106" t="s">
        <v>10</v>
      </c>
      <c r="B13" s="103"/>
      <c r="C13" s="103"/>
      <c r="D13" s="103"/>
      <c r="E13" s="3">
        <f>SUM(F13:I13)</f>
        <v>0</v>
      </c>
      <c r="F13" s="3">
        <v>0</v>
      </c>
      <c r="G13" s="3">
        <v>0</v>
      </c>
      <c r="H13" s="3">
        <v>0</v>
      </c>
      <c r="I13" s="3">
        <v>0</v>
      </c>
    </row>
    <row r="14" spans="1:9">
      <c r="A14" s="102" t="s">
        <v>11</v>
      </c>
      <c r="B14" s="102"/>
      <c r="C14" s="102"/>
      <c r="D14" s="102"/>
      <c r="E14" s="4">
        <f t="shared" ref="E14" si="1">E15+E26</f>
        <v>5035</v>
      </c>
      <c r="F14" s="4">
        <f t="shared" ref="F14:I14" si="2">F15+F26</f>
        <v>1330</v>
      </c>
      <c r="G14" s="4">
        <f t="shared" si="2"/>
        <v>1298</v>
      </c>
      <c r="H14" s="4">
        <f t="shared" si="2"/>
        <v>1255</v>
      </c>
      <c r="I14" s="4">
        <f t="shared" si="2"/>
        <v>1152</v>
      </c>
    </row>
    <row r="15" spans="1:9">
      <c r="A15" s="107" t="s">
        <v>12</v>
      </c>
      <c r="B15" s="107"/>
      <c r="C15" s="107"/>
      <c r="D15" s="107"/>
      <c r="E15" s="3">
        <f>SUM(E16:E25)</f>
        <v>3209</v>
      </c>
      <c r="F15" s="3">
        <f>SUM(F16:F25)</f>
        <v>846</v>
      </c>
      <c r="G15" s="3">
        <f t="shared" ref="G15:I15" si="3">SUM(G16:G25)</f>
        <v>837</v>
      </c>
      <c r="H15" s="3">
        <f t="shared" si="3"/>
        <v>802</v>
      </c>
      <c r="I15" s="3">
        <f t="shared" si="3"/>
        <v>724</v>
      </c>
    </row>
    <row r="16" spans="1:9">
      <c r="A16" s="103" t="s">
        <v>13</v>
      </c>
      <c r="B16" s="103"/>
      <c r="C16" s="103"/>
      <c r="D16" s="103"/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>
      <c r="A17" s="105" t="s">
        <v>14</v>
      </c>
      <c r="B17" s="105"/>
      <c r="C17" s="105"/>
      <c r="D17" s="105"/>
      <c r="E17" s="3">
        <f t="shared" ref="E17:E24" si="4">SUM(F17:I17)</f>
        <v>440</v>
      </c>
      <c r="F17" s="3">
        <v>119</v>
      </c>
      <c r="G17" s="3">
        <v>118</v>
      </c>
      <c r="H17" s="3">
        <v>113</v>
      </c>
      <c r="I17" s="3">
        <v>90</v>
      </c>
    </row>
    <row r="18" spans="1:9">
      <c r="A18" s="104" t="s">
        <v>15</v>
      </c>
      <c r="B18" s="104"/>
      <c r="C18" s="104"/>
      <c r="D18" s="104"/>
      <c r="E18" s="3">
        <f t="shared" si="4"/>
        <v>0</v>
      </c>
      <c r="F18" s="3">
        <v>0</v>
      </c>
      <c r="G18" s="3">
        <v>0</v>
      </c>
      <c r="H18" s="3">
        <v>0</v>
      </c>
      <c r="I18" s="3">
        <v>0</v>
      </c>
    </row>
    <row r="19" spans="1:9">
      <c r="A19" s="104" t="s">
        <v>16</v>
      </c>
      <c r="B19" s="104"/>
      <c r="C19" s="104"/>
      <c r="D19" s="104"/>
      <c r="E19" s="3">
        <f t="shared" si="4"/>
        <v>2674</v>
      </c>
      <c r="F19" s="3">
        <v>702</v>
      </c>
      <c r="G19" s="3">
        <v>694</v>
      </c>
      <c r="H19" s="3">
        <v>666</v>
      </c>
      <c r="I19" s="3">
        <v>612</v>
      </c>
    </row>
    <row r="20" spans="1:9">
      <c r="A20" s="105" t="s">
        <v>17</v>
      </c>
      <c r="B20" s="105"/>
      <c r="C20" s="105"/>
      <c r="D20" s="105"/>
      <c r="E20" s="3">
        <f t="shared" si="4"/>
        <v>0</v>
      </c>
      <c r="F20" s="3">
        <v>0</v>
      </c>
      <c r="G20" s="3">
        <v>0</v>
      </c>
      <c r="H20" s="3">
        <v>0</v>
      </c>
      <c r="I20" s="3">
        <v>0</v>
      </c>
    </row>
    <row r="21" spans="1:9">
      <c r="A21" s="105" t="s">
        <v>18</v>
      </c>
      <c r="B21" s="105"/>
      <c r="C21" s="105"/>
      <c r="D21" s="105"/>
      <c r="E21" s="3">
        <f t="shared" si="4"/>
        <v>0</v>
      </c>
      <c r="F21" s="3">
        <v>0</v>
      </c>
      <c r="G21" s="3">
        <v>0</v>
      </c>
      <c r="H21" s="3">
        <v>0</v>
      </c>
      <c r="I21" s="3">
        <v>0</v>
      </c>
    </row>
    <row r="22" spans="1:9">
      <c r="A22" s="104" t="s">
        <v>19</v>
      </c>
      <c r="B22" s="104"/>
      <c r="C22" s="104"/>
      <c r="D22" s="104"/>
      <c r="E22" s="3">
        <f t="shared" si="4"/>
        <v>18</v>
      </c>
      <c r="F22" s="3">
        <v>5</v>
      </c>
      <c r="G22" s="3">
        <v>5</v>
      </c>
      <c r="H22" s="3">
        <v>4</v>
      </c>
      <c r="I22" s="3">
        <v>4</v>
      </c>
    </row>
    <row r="23" spans="1:9">
      <c r="A23" s="104" t="s">
        <v>20</v>
      </c>
      <c r="B23" s="104"/>
      <c r="C23" s="104"/>
      <c r="D23" s="104"/>
      <c r="E23" s="3">
        <f t="shared" si="4"/>
        <v>77</v>
      </c>
      <c r="F23" s="3">
        <v>20</v>
      </c>
      <c r="G23" s="3">
        <v>20</v>
      </c>
      <c r="H23" s="3">
        <v>19</v>
      </c>
      <c r="I23" s="3">
        <v>18</v>
      </c>
    </row>
    <row r="24" spans="1:9">
      <c r="A24" s="104" t="s">
        <v>21</v>
      </c>
      <c r="B24" s="104"/>
      <c r="C24" s="104"/>
      <c r="D24" s="104"/>
      <c r="E24" s="3">
        <f t="shared" si="4"/>
        <v>0</v>
      </c>
      <c r="F24" s="3">
        <v>0</v>
      </c>
      <c r="G24" s="3">
        <v>0</v>
      </c>
      <c r="H24" s="3">
        <v>0</v>
      </c>
      <c r="I24" s="3">
        <v>0</v>
      </c>
    </row>
    <row r="25" spans="1:9">
      <c r="A25" s="104" t="s">
        <v>22</v>
      </c>
      <c r="B25" s="104"/>
      <c r="C25" s="104"/>
      <c r="D25" s="104"/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>
      <c r="A26" s="107" t="s">
        <v>23</v>
      </c>
      <c r="B26" s="107"/>
      <c r="C26" s="107"/>
      <c r="D26" s="107"/>
      <c r="E26" s="3">
        <f>E27+E28+E29</f>
        <v>1826</v>
      </c>
      <c r="F26" s="3">
        <f t="shared" ref="F26:I26" si="5">F27+F28+F29</f>
        <v>484</v>
      </c>
      <c r="G26" s="3">
        <f t="shared" si="5"/>
        <v>461</v>
      </c>
      <c r="H26" s="3">
        <f t="shared" si="5"/>
        <v>453</v>
      </c>
      <c r="I26" s="3">
        <f t="shared" si="5"/>
        <v>428</v>
      </c>
    </row>
    <row r="27" spans="1:9">
      <c r="A27" s="103" t="s">
        <v>24</v>
      </c>
      <c r="B27" s="103"/>
      <c r="C27" s="103"/>
      <c r="D27" s="103"/>
      <c r="E27" s="3">
        <f>SUM(F27:I27)</f>
        <v>1826</v>
      </c>
      <c r="F27" s="3">
        <v>484</v>
      </c>
      <c r="G27" s="3">
        <v>461</v>
      </c>
      <c r="H27" s="3">
        <v>453</v>
      </c>
      <c r="I27" s="3">
        <v>428</v>
      </c>
    </row>
    <row r="28" spans="1:9">
      <c r="A28" s="103" t="s">
        <v>25</v>
      </c>
      <c r="B28" s="103"/>
      <c r="C28" s="103"/>
      <c r="D28" s="103"/>
      <c r="E28" s="3">
        <f>SUM(F28:I28)</f>
        <v>0</v>
      </c>
      <c r="F28" s="3">
        <v>0</v>
      </c>
      <c r="G28" s="3">
        <v>0</v>
      </c>
      <c r="H28" s="3">
        <v>0</v>
      </c>
      <c r="I28" s="3">
        <v>0</v>
      </c>
    </row>
    <row r="29" spans="1:9">
      <c r="A29" s="103" t="s">
        <v>89</v>
      </c>
      <c r="B29" s="103"/>
      <c r="C29" s="103"/>
      <c r="D29" s="103"/>
      <c r="E29" s="3">
        <f>SUM(F29:I29)</f>
        <v>0</v>
      </c>
      <c r="F29" s="3">
        <v>0</v>
      </c>
      <c r="G29" s="3">
        <v>0</v>
      </c>
      <c r="H29" s="3">
        <v>0</v>
      </c>
      <c r="I29" s="3">
        <v>0</v>
      </c>
    </row>
    <row r="30" spans="1:9">
      <c r="A30" s="102" t="s">
        <v>104</v>
      </c>
      <c r="B30" s="102"/>
      <c r="C30" s="102"/>
      <c r="D30" s="102"/>
      <c r="E30" s="3">
        <f>SUM(F30:I30)</f>
        <v>0</v>
      </c>
      <c r="F30" s="3">
        <v>0</v>
      </c>
      <c r="G30" s="3">
        <v>0</v>
      </c>
      <c r="H30" s="3">
        <v>0</v>
      </c>
      <c r="I30" s="3">
        <v>0</v>
      </c>
    </row>
    <row r="31" spans="1:9">
      <c r="A31" s="102" t="s">
        <v>26</v>
      </c>
      <c r="B31" s="102"/>
      <c r="C31" s="102"/>
      <c r="D31" s="102"/>
      <c r="E31" s="4">
        <f>SUM(E32:E37)</f>
        <v>31967</v>
      </c>
      <c r="F31" s="4">
        <f>SUM(F32:F37)</f>
        <v>7243</v>
      </c>
      <c r="G31" s="4">
        <f t="shared" ref="G31:I31" si="6">SUM(G32:G37)</f>
        <v>11732</v>
      </c>
      <c r="H31" s="4">
        <f t="shared" si="6"/>
        <v>7312</v>
      </c>
      <c r="I31" s="4">
        <f t="shared" si="6"/>
        <v>5680</v>
      </c>
    </row>
    <row r="32" spans="1:9">
      <c r="A32" s="108" t="s">
        <v>27</v>
      </c>
      <c r="B32" s="108"/>
      <c r="C32" s="108"/>
      <c r="D32" s="108"/>
      <c r="E32" s="3">
        <f>SUM(F32:I32)</f>
        <v>465</v>
      </c>
      <c r="F32" s="3">
        <v>95</v>
      </c>
      <c r="G32" s="3">
        <v>80</v>
      </c>
      <c r="H32" s="3">
        <v>210</v>
      </c>
      <c r="I32" s="3">
        <v>80</v>
      </c>
    </row>
    <row r="33" spans="1:9">
      <c r="A33" s="108" t="s">
        <v>85</v>
      </c>
      <c r="B33" s="108"/>
      <c r="C33" s="108"/>
      <c r="D33" s="108"/>
      <c r="E33" s="3">
        <f>SUM(F33:I33)</f>
        <v>1689</v>
      </c>
      <c r="F33" s="3">
        <v>1689</v>
      </c>
      <c r="G33" s="3">
        <v>0</v>
      </c>
      <c r="H33" s="3">
        <v>0</v>
      </c>
      <c r="I33" s="3">
        <v>0</v>
      </c>
    </row>
    <row r="34" spans="1:9">
      <c r="A34" s="109" t="s">
        <v>86</v>
      </c>
      <c r="B34" s="110"/>
      <c r="C34" s="110"/>
      <c r="D34" s="111"/>
      <c r="E34" s="3">
        <f t="shared" ref="E34:E37" si="7">SUM(F34:I34)</f>
        <v>23847</v>
      </c>
      <c r="F34" s="3">
        <v>2347</v>
      </c>
      <c r="G34" s="3">
        <v>10525</v>
      </c>
      <c r="H34" s="3">
        <v>5975</v>
      </c>
      <c r="I34" s="3">
        <v>5000</v>
      </c>
    </row>
    <row r="35" spans="1:9">
      <c r="A35" s="109" t="s">
        <v>87</v>
      </c>
      <c r="B35" s="110"/>
      <c r="C35" s="110"/>
      <c r="D35" s="111"/>
      <c r="E35" s="3">
        <f t="shared" si="7"/>
        <v>2911</v>
      </c>
      <c r="F35" s="3">
        <v>1855</v>
      </c>
      <c r="G35" s="3">
        <v>528</v>
      </c>
      <c r="H35" s="3">
        <v>528</v>
      </c>
      <c r="I35" s="3">
        <v>0</v>
      </c>
    </row>
    <row r="36" spans="1:9" ht="17.25" customHeight="1">
      <c r="A36" s="109" t="s">
        <v>88</v>
      </c>
      <c r="B36" s="110"/>
      <c r="C36" s="110"/>
      <c r="D36" s="111"/>
      <c r="E36" s="3">
        <f t="shared" si="7"/>
        <v>2398</v>
      </c>
      <c r="F36" s="3">
        <v>600</v>
      </c>
      <c r="G36" s="3">
        <v>599</v>
      </c>
      <c r="H36" s="3">
        <v>599</v>
      </c>
      <c r="I36" s="3">
        <v>600</v>
      </c>
    </row>
    <row r="37" spans="1:9">
      <c r="A37" s="112" t="s">
        <v>94</v>
      </c>
      <c r="B37" s="113"/>
      <c r="C37" s="113"/>
      <c r="D37" s="114"/>
      <c r="E37" s="3">
        <f t="shared" si="7"/>
        <v>657</v>
      </c>
      <c r="F37" s="3">
        <v>657</v>
      </c>
      <c r="G37" s="3">
        <v>0</v>
      </c>
      <c r="H37" s="3">
        <v>0</v>
      </c>
      <c r="I37" s="3">
        <v>0</v>
      </c>
    </row>
    <row r="38" spans="1:9">
      <c r="A38" s="101" t="s">
        <v>28</v>
      </c>
      <c r="B38" s="101"/>
      <c r="C38" s="101"/>
      <c r="D38" s="101"/>
      <c r="E38" s="2">
        <f>E39+E45+E46+E51+E55+E59+E69+E75+E80+E84+E88+E91+E94+E99</f>
        <v>47691</v>
      </c>
      <c r="F38" s="2">
        <f>F39+F45+F46+F51+F55+F59+F69+F75+F80+F84+F88+F91+F94+F99</f>
        <v>15548.75</v>
      </c>
      <c r="G38" s="2">
        <f>G39+G45+G46+G51+G55+G59+G69+G75+G80+G84+G88+G91+G94+G99</f>
        <v>14384.75</v>
      </c>
      <c r="H38" s="2">
        <f>H39+H45+H46+H51+H55+H59+H69+H75+H80+H84+H88+H91+H94+H99</f>
        <v>9848.75</v>
      </c>
      <c r="I38" s="2">
        <f>I39+I45+I46+I51+I55+I59+I69+I75+I80+I84+I88+I91+I94+I99</f>
        <v>7908.75</v>
      </c>
    </row>
    <row r="39" spans="1:9">
      <c r="A39" s="102" t="s">
        <v>29</v>
      </c>
      <c r="B39" s="102"/>
      <c r="C39" s="102"/>
      <c r="D39" s="102"/>
      <c r="E39" s="5">
        <f>SUM(E40:E44)</f>
        <v>5584.4</v>
      </c>
      <c r="F39" s="5">
        <f>SUM(F40:F44)</f>
        <v>1456.75</v>
      </c>
      <c r="G39" s="5">
        <f>SUM(G40:G44)</f>
        <v>1522.15</v>
      </c>
      <c r="H39" s="5">
        <f>SUM(H40:H44)</f>
        <v>1640.75</v>
      </c>
      <c r="I39" s="5">
        <f>SUM(I40:I44)</f>
        <v>964.75</v>
      </c>
    </row>
    <row r="40" spans="1:9">
      <c r="A40" s="115" t="s">
        <v>30</v>
      </c>
      <c r="B40" s="115"/>
      <c r="C40" s="115"/>
      <c r="D40" s="115"/>
      <c r="E40" s="3">
        <f t="shared" ref="E40:E50" si="8">SUM(F40:I40)</f>
        <v>3037</v>
      </c>
      <c r="F40" s="3">
        <v>748</v>
      </c>
      <c r="G40" s="3">
        <v>789</v>
      </c>
      <c r="H40" s="3">
        <v>750</v>
      </c>
      <c r="I40" s="3">
        <v>750</v>
      </c>
    </row>
    <row r="41" spans="1:9">
      <c r="A41" s="103" t="s">
        <v>31</v>
      </c>
      <c r="B41" s="103"/>
      <c r="C41" s="103"/>
      <c r="D41" s="103"/>
      <c r="E41" s="3">
        <f t="shared" si="8"/>
        <v>1150.4000000000001</v>
      </c>
      <c r="F41" s="3">
        <v>367.75</v>
      </c>
      <c r="G41" s="3">
        <v>205.15</v>
      </c>
      <c r="H41" s="3">
        <v>362.75</v>
      </c>
      <c r="I41" s="3">
        <v>214.75</v>
      </c>
    </row>
    <row r="42" spans="1:9">
      <c r="A42" s="103" t="s">
        <v>32</v>
      </c>
      <c r="B42" s="103"/>
      <c r="C42" s="103"/>
      <c r="D42" s="103"/>
      <c r="E42" s="3">
        <f t="shared" si="8"/>
        <v>0</v>
      </c>
      <c r="F42" s="3">
        <v>0</v>
      </c>
      <c r="G42" s="3">
        <v>0</v>
      </c>
      <c r="H42" s="3">
        <v>0</v>
      </c>
      <c r="I42" s="3">
        <v>0</v>
      </c>
    </row>
    <row r="43" spans="1:9">
      <c r="A43" s="103" t="s">
        <v>33</v>
      </c>
      <c r="B43" s="103"/>
      <c r="C43" s="103"/>
      <c r="D43" s="103"/>
      <c r="E43" s="3">
        <f t="shared" si="8"/>
        <v>-3</v>
      </c>
      <c r="F43" s="3">
        <v>-3</v>
      </c>
      <c r="G43" s="3">
        <v>0</v>
      </c>
      <c r="H43" s="3">
        <v>0</v>
      </c>
      <c r="I43" s="3">
        <v>0</v>
      </c>
    </row>
    <row r="44" spans="1:9">
      <c r="A44" s="103" t="s">
        <v>34</v>
      </c>
      <c r="B44" s="103"/>
      <c r="C44" s="103"/>
      <c r="D44" s="103"/>
      <c r="E44" s="3">
        <f t="shared" si="8"/>
        <v>1400</v>
      </c>
      <c r="F44" s="3">
        <v>344</v>
      </c>
      <c r="G44" s="3">
        <v>528</v>
      </c>
      <c r="H44" s="3">
        <v>528</v>
      </c>
      <c r="I44" s="3">
        <v>0</v>
      </c>
    </row>
    <row r="45" spans="1:9">
      <c r="A45" s="102" t="s">
        <v>35</v>
      </c>
      <c r="B45" s="102"/>
      <c r="C45" s="102"/>
      <c r="D45" s="102"/>
      <c r="E45" s="5">
        <f t="shared" si="8"/>
        <v>50</v>
      </c>
      <c r="F45" s="5">
        <v>0</v>
      </c>
      <c r="G45" s="5">
        <v>0</v>
      </c>
      <c r="H45" s="5">
        <v>50</v>
      </c>
      <c r="I45" s="5">
        <v>0</v>
      </c>
    </row>
    <row r="46" spans="1:9">
      <c r="A46" s="102" t="s">
        <v>36</v>
      </c>
      <c r="B46" s="102"/>
      <c r="C46" s="102"/>
      <c r="D46" s="102"/>
      <c r="E46" s="5">
        <f t="shared" si="8"/>
        <v>0</v>
      </c>
      <c r="F46" s="5">
        <f>F47+F48+F49+F50</f>
        <v>0</v>
      </c>
      <c r="G46" s="5">
        <f>G47+G48+G49+G50</f>
        <v>0</v>
      </c>
      <c r="H46" s="5">
        <f>H47+H48+H49+H50</f>
        <v>0</v>
      </c>
      <c r="I46" s="5">
        <f>I47+I48+I49+I50</f>
        <v>0</v>
      </c>
    </row>
    <row r="47" spans="1:9">
      <c r="A47" s="103" t="s">
        <v>30</v>
      </c>
      <c r="B47" s="103"/>
      <c r="C47" s="103"/>
      <c r="D47" s="103"/>
      <c r="E47" s="3">
        <f t="shared" si="8"/>
        <v>0</v>
      </c>
      <c r="F47" s="3">
        <v>0</v>
      </c>
      <c r="G47" s="3">
        <v>0</v>
      </c>
      <c r="H47" s="3">
        <v>0</v>
      </c>
      <c r="I47" s="3">
        <v>0</v>
      </c>
    </row>
    <row r="48" spans="1:9">
      <c r="A48" s="103" t="s">
        <v>31</v>
      </c>
      <c r="B48" s="103"/>
      <c r="C48" s="103"/>
      <c r="D48" s="103"/>
      <c r="E48" s="3">
        <f t="shared" si="8"/>
        <v>0</v>
      </c>
      <c r="F48" s="3">
        <v>0</v>
      </c>
      <c r="G48" s="3">
        <v>0</v>
      </c>
      <c r="H48" s="3">
        <v>0</v>
      </c>
      <c r="I48" s="3">
        <v>0</v>
      </c>
    </row>
    <row r="49" spans="1:10">
      <c r="A49" s="103" t="s">
        <v>32</v>
      </c>
      <c r="B49" s="103"/>
      <c r="C49" s="103"/>
      <c r="D49" s="103"/>
      <c r="E49" s="3">
        <f t="shared" si="8"/>
        <v>0</v>
      </c>
      <c r="F49" s="3">
        <v>0</v>
      </c>
      <c r="G49" s="3">
        <v>0</v>
      </c>
      <c r="H49" s="3">
        <v>0</v>
      </c>
      <c r="I49" s="3">
        <v>0</v>
      </c>
    </row>
    <row r="50" spans="1:10">
      <c r="A50" s="103" t="s">
        <v>34</v>
      </c>
      <c r="B50" s="103"/>
      <c r="C50" s="103"/>
      <c r="D50" s="103"/>
      <c r="E50" s="3">
        <f t="shared" si="8"/>
        <v>0</v>
      </c>
      <c r="F50" s="3">
        <v>0</v>
      </c>
      <c r="G50" s="3">
        <v>0</v>
      </c>
      <c r="H50" s="3">
        <v>0</v>
      </c>
      <c r="I50" s="3">
        <v>0</v>
      </c>
    </row>
    <row r="51" spans="1:10">
      <c r="A51" s="102" t="s">
        <v>37</v>
      </c>
      <c r="B51" s="102"/>
      <c r="C51" s="102"/>
      <c r="D51" s="102"/>
      <c r="E51" s="5">
        <f>SUM(F51:I51)</f>
        <v>0</v>
      </c>
      <c r="F51" s="5">
        <f>F52+F53+F54</f>
        <v>0</v>
      </c>
      <c r="G51" s="5">
        <f>G52+G53+G54</f>
        <v>0</v>
      </c>
      <c r="H51" s="5">
        <f>H52+H53+H54</f>
        <v>0</v>
      </c>
      <c r="I51" s="5">
        <f>I52+I53+I54</f>
        <v>0</v>
      </c>
    </row>
    <row r="52" spans="1:10">
      <c r="A52" s="103" t="s">
        <v>38</v>
      </c>
      <c r="B52" s="103"/>
      <c r="C52" s="103"/>
      <c r="D52" s="103"/>
      <c r="E52" s="3">
        <f>SUM(F52:I52)</f>
        <v>0</v>
      </c>
      <c r="F52" s="3">
        <v>0</v>
      </c>
      <c r="G52" s="3">
        <v>0</v>
      </c>
      <c r="H52" s="3">
        <v>0</v>
      </c>
      <c r="I52" s="3">
        <v>0</v>
      </c>
    </row>
    <row r="53" spans="1:10">
      <c r="A53" s="103" t="s">
        <v>39</v>
      </c>
      <c r="B53" s="103"/>
      <c r="C53" s="103"/>
      <c r="D53" s="103"/>
      <c r="E53" s="3">
        <f>SUM(F53:I53)</f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24" customHeight="1">
      <c r="A54" s="103" t="s">
        <v>40</v>
      </c>
      <c r="B54" s="103"/>
      <c r="C54" s="103"/>
      <c r="D54" s="103"/>
      <c r="E54" s="3">
        <f>SUM(F54:I54)</f>
        <v>0</v>
      </c>
      <c r="F54" s="3">
        <v>0</v>
      </c>
      <c r="G54" s="3">
        <v>0</v>
      </c>
      <c r="H54" s="3">
        <v>0</v>
      </c>
      <c r="I54" s="3">
        <v>0</v>
      </c>
    </row>
    <row r="55" spans="1:10">
      <c r="A55" s="116" t="s">
        <v>41</v>
      </c>
      <c r="B55" s="117"/>
      <c r="C55" s="117"/>
      <c r="D55" s="118"/>
      <c r="E55" s="5">
        <f>SUM(E56:E58)</f>
        <v>621</v>
      </c>
      <c r="F55" s="5">
        <f>F56+F57+F58</f>
        <v>165</v>
      </c>
      <c r="G55" s="5">
        <f>G56+G57+G58</f>
        <v>163</v>
      </c>
      <c r="H55" s="5">
        <f>H56+H57+H58</f>
        <v>149</v>
      </c>
      <c r="I55" s="5">
        <f>I56+I57+I58</f>
        <v>144</v>
      </c>
    </row>
    <row r="56" spans="1:10">
      <c r="A56" s="103" t="s">
        <v>30</v>
      </c>
      <c r="B56" s="103"/>
      <c r="C56" s="103"/>
      <c r="D56" s="103"/>
      <c r="E56" s="3">
        <f>SUM(F56:I56)</f>
        <v>564</v>
      </c>
      <c r="F56" s="3">
        <v>138</v>
      </c>
      <c r="G56" s="3">
        <v>150</v>
      </c>
      <c r="H56" s="3">
        <v>138</v>
      </c>
      <c r="I56" s="3">
        <v>138</v>
      </c>
    </row>
    <row r="57" spans="1:10">
      <c r="A57" s="103" t="s">
        <v>31</v>
      </c>
      <c r="B57" s="103"/>
      <c r="C57" s="103"/>
      <c r="D57" s="103"/>
      <c r="E57" s="3">
        <f>SUM(F57:I57)</f>
        <v>57</v>
      </c>
      <c r="F57" s="3">
        <v>27</v>
      </c>
      <c r="G57" s="3">
        <v>13</v>
      </c>
      <c r="H57" s="3">
        <v>11</v>
      </c>
      <c r="I57" s="3">
        <v>6</v>
      </c>
    </row>
    <row r="58" spans="1:10">
      <c r="A58" s="103" t="s">
        <v>42</v>
      </c>
      <c r="B58" s="103"/>
      <c r="C58" s="103"/>
      <c r="D58" s="103"/>
      <c r="E58" s="3">
        <f>SUM(F58:I58)</f>
        <v>0</v>
      </c>
      <c r="F58" s="3">
        <v>0</v>
      </c>
      <c r="G58" s="3">
        <v>0</v>
      </c>
      <c r="H58" s="3">
        <v>0</v>
      </c>
      <c r="I58" s="3">
        <v>0</v>
      </c>
    </row>
    <row r="59" spans="1:10">
      <c r="A59" s="102" t="s">
        <v>43</v>
      </c>
      <c r="B59" s="102"/>
      <c r="C59" s="102"/>
      <c r="D59" s="102"/>
      <c r="E59" s="5">
        <f>SUM(F59:I59)</f>
        <v>5201</v>
      </c>
      <c r="F59" s="5">
        <f>SUM(F60:F68)</f>
        <v>2887</v>
      </c>
      <c r="G59" s="5">
        <f>SUM(G60:G68)</f>
        <v>789</v>
      </c>
      <c r="H59" s="5">
        <f>SUM(H60:H68)</f>
        <v>783</v>
      </c>
      <c r="I59" s="5">
        <f>SUM(I60:I68)</f>
        <v>742</v>
      </c>
    </row>
    <row r="60" spans="1:10">
      <c r="A60" s="103" t="s">
        <v>44</v>
      </c>
      <c r="B60" s="103"/>
      <c r="C60" s="103"/>
      <c r="D60" s="103"/>
      <c r="E60" s="7">
        <f t="shared" ref="E60:E103" si="9">SUM(F60:I60)</f>
        <v>0</v>
      </c>
      <c r="F60" s="7">
        <v>0</v>
      </c>
      <c r="G60" s="7">
        <v>0</v>
      </c>
      <c r="H60" s="7">
        <v>0</v>
      </c>
      <c r="I60" s="7">
        <v>0</v>
      </c>
    </row>
    <row r="61" spans="1:10">
      <c r="A61" s="119" t="s">
        <v>115</v>
      </c>
      <c r="B61" s="119"/>
      <c r="C61" s="119"/>
      <c r="D61" s="119"/>
      <c r="E61" s="94">
        <f t="shared" si="9"/>
        <v>132</v>
      </c>
      <c r="F61" s="94">
        <v>44</v>
      </c>
      <c r="G61" s="94">
        <v>33</v>
      </c>
      <c r="H61" s="94">
        <v>33</v>
      </c>
      <c r="I61" s="94">
        <v>22</v>
      </c>
      <c r="J61" s="8"/>
    </row>
    <row r="62" spans="1:10">
      <c r="A62" s="103" t="s">
        <v>46</v>
      </c>
      <c r="B62" s="103"/>
      <c r="C62" s="103"/>
      <c r="D62" s="103"/>
      <c r="E62" s="3">
        <f t="shared" si="9"/>
        <v>75</v>
      </c>
      <c r="F62" s="3">
        <v>38</v>
      </c>
      <c r="G62" s="3">
        <v>14</v>
      </c>
      <c r="H62" s="3">
        <v>15</v>
      </c>
      <c r="I62" s="3">
        <v>8</v>
      </c>
    </row>
    <row r="63" spans="1:10">
      <c r="A63" s="119" t="s">
        <v>47</v>
      </c>
      <c r="B63" s="119"/>
      <c r="C63" s="119"/>
      <c r="D63" s="119"/>
      <c r="E63" s="94">
        <f t="shared" si="9"/>
        <v>440</v>
      </c>
      <c r="F63" s="94">
        <v>119</v>
      </c>
      <c r="G63" s="94">
        <v>118</v>
      </c>
      <c r="H63" s="94">
        <v>113</v>
      </c>
      <c r="I63" s="94">
        <v>90</v>
      </c>
    </row>
    <row r="64" spans="1:10">
      <c r="A64" s="119" t="s">
        <v>48</v>
      </c>
      <c r="B64" s="119"/>
      <c r="C64" s="119"/>
      <c r="D64" s="119"/>
      <c r="E64" s="94">
        <f t="shared" si="9"/>
        <v>77</v>
      </c>
      <c r="F64" s="94">
        <v>20</v>
      </c>
      <c r="G64" s="94">
        <v>20</v>
      </c>
      <c r="H64" s="94">
        <v>19</v>
      </c>
      <c r="I64" s="94">
        <v>18</v>
      </c>
    </row>
    <row r="65" spans="1:11">
      <c r="A65" s="103" t="s">
        <v>49</v>
      </c>
      <c r="B65" s="103"/>
      <c r="C65" s="103"/>
      <c r="D65" s="103"/>
      <c r="E65" s="3">
        <f t="shared" si="9"/>
        <v>18</v>
      </c>
      <c r="F65" s="3">
        <v>5</v>
      </c>
      <c r="G65" s="3">
        <v>5</v>
      </c>
      <c r="H65" s="3">
        <v>4</v>
      </c>
      <c r="I65" s="3">
        <v>4</v>
      </c>
    </row>
    <row r="66" spans="1:11">
      <c r="A66" s="103" t="s">
        <v>50</v>
      </c>
      <c r="B66" s="103"/>
      <c r="C66" s="103"/>
      <c r="D66" s="103"/>
      <c r="E66" s="7">
        <f t="shared" si="9"/>
        <v>0</v>
      </c>
      <c r="F66" s="7">
        <v>0</v>
      </c>
      <c r="G66" s="7">
        <v>0</v>
      </c>
      <c r="H66" s="7">
        <v>0</v>
      </c>
      <c r="I66" s="7">
        <v>0</v>
      </c>
    </row>
    <row r="67" spans="1:11">
      <c r="A67" s="103" t="s">
        <v>51</v>
      </c>
      <c r="B67" s="103"/>
      <c r="C67" s="103"/>
      <c r="D67" s="103"/>
      <c r="E67" s="3">
        <f t="shared" si="9"/>
        <v>0</v>
      </c>
      <c r="F67" s="3">
        <v>0</v>
      </c>
      <c r="G67" s="3">
        <v>0</v>
      </c>
      <c r="H67" s="3">
        <v>0</v>
      </c>
      <c r="I67" s="3">
        <v>0</v>
      </c>
      <c r="J67" s="9"/>
      <c r="K67" s="10"/>
    </row>
    <row r="68" spans="1:11">
      <c r="A68" s="103" t="s">
        <v>52</v>
      </c>
      <c r="B68" s="103"/>
      <c r="C68" s="103"/>
      <c r="D68" s="103"/>
      <c r="E68" s="3">
        <f t="shared" si="9"/>
        <v>4459</v>
      </c>
      <c r="F68" s="3">
        <v>2661</v>
      </c>
      <c r="G68" s="3">
        <v>599</v>
      </c>
      <c r="H68" s="3">
        <v>599</v>
      </c>
      <c r="I68" s="3">
        <v>600</v>
      </c>
    </row>
    <row r="69" spans="1:11">
      <c r="A69" s="102" t="s">
        <v>53</v>
      </c>
      <c r="B69" s="102"/>
      <c r="C69" s="102"/>
      <c r="D69" s="102"/>
      <c r="E69" s="5">
        <f>SUM(F69:I69)</f>
        <v>1086.5999999999999</v>
      </c>
      <c r="F69" s="5">
        <f>SUM(F70:F74)</f>
        <v>1030</v>
      </c>
      <c r="G69" s="5">
        <f>SUM(G70:G74)</f>
        <v>29.6</v>
      </c>
      <c r="H69" s="5">
        <f>SUM(H70:H74)</f>
        <v>22</v>
      </c>
      <c r="I69" s="5">
        <f>SUM(I70:I74)</f>
        <v>5</v>
      </c>
    </row>
    <row r="70" spans="1:11">
      <c r="A70" s="103" t="s">
        <v>30</v>
      </c>
      <c r="B70" s="103"/>
      <c r="C70" s="103"/>
      <c r="D70" s="103"/>
      <c r="E70" s="3">
        <f t="shared" si="9"/>
        <v>68.599999999999994</v>
      </c>
      <c r="F70" s="3">
        <v>35</v>
      </c>
      <c r="G70" s="3">
        <v>17.600000000000001</v>
      </c>
      <c r="H70" s="3">
        <v>16</v>
      </c>
      <c r="I70" s="3">
        <v>0</v>
      </c>
    </row>
    <row r="71" spans="1:11">
      <c r="A71" s="103" t="s">
        <v>31</v>
      </c>
      <c r="B71" s="103"/>
      <c r="C71" s="103"/>
      <c r="D71" s="103"/>
      <c r="E71" s="3">
        <f t="shared" si="9"/>
        <v>51</v>
      </c>
      <c r="F71" s="3">
        <v>28</v>
      </c>
      <c r="G71" s="3">
        <v>12</v>
      </c>
      <c r="H71" s="3">
        <v>6</v>
      </c>
      <c r="I71" s="3">
        <v>5</v>
      </c>
    </row>
    <row r="72" spans="1:11">
      <c r="A72" s="103" t="s">
        <v>76</v>
      </c>
      <c r="B72" s="103"/>
      <c r="C72" s="103"/>
      <c r="D72" s="103"/>
      <c r="E72" s="3">
        <f t="shared" si="9"/>
        <v>0</v>
      </c>
      <c r="F72" s="3">
        <v>0</v>
      </c>
      <c r="G72" s="3">
        <v>0</v>
      </c>
      <c r="H72" s="3">
        <v>0</v>
      </c>
      <c r="I72" s="3">
        <v>0</v>
      </c>
    </row>
    <row r="73" spans="1:11">
      <c r="A73" s="103" t="s">
        <v>77</v>
      </c>
      <c r="B73" s="103"/>
      <c r="C73" s="103"/>
      <c r="D73" s="103"/>
      <c r="E73" s="3">
        <f t="shared" si="9"/>
        <v>967</v>
      </c>
      <c r="F73" s="3">
        <v>967</v>
      </c>
      <c r="G73" s="3">
        <v>0</v>
      </c>
      <c r="H73" s="3">
        <v>0</v>
      </c>
      <c r="I73" s="3">
        <v>0</v>
      </c>
    </row>
    <row r="74" spans="1:11">
      <c r="A74" s="103" t="s">
        <v>78</v>
      </c>
      <c r="B74" s="103"/>
      <c r="C74" s="103"/>
      <c r="D74" s="103"/>
      <c r="E74" s="3">
        <f t="shared" si="9"/>
        <v>0</v>
      </c>
      <c r="F74" s="3">
        <v>0</v>
      </c>
      <c r="G74" s="3">
        <v>0</v>
      </c>
      <c r="H74" s="3">
        <v>0</v>
      </c>
      <c r="I74" s="3">
        <v>0</v>
      </c>
    </row>
    <row r="75" spans="1:11">
      <c r="A75" s="102" t="s">
        <v>54</v>
      </c>
      <c r="B75" s="102"/>
      <c r="C75" s="102"/>
      <c r="D75" s="102"/>
      <c r="E75" s="5">
        <f t="shared" si="9"/>
        <v>784</v>
      </c>
      <c r="F75" s="5">
        <f>SUM(F76:F79)</f>
        <v>287</v>
      </c>
      <c r="G75" s="5">
        <f>SUM(G76:G79)</f>
        <v>235</v>
      </c>
      <c r="H75" s="5">
        <f>SUM(H76:H79)</f>
        <v>167</v>
      </c>
      <c r="I75" s="5">
        <f>SUM(I76:I79)</f>
        <v>95</v>
      </c>
    </row>
    <row r="76" spans="1:11">
      <c r="A76" s="115" t="s">
        <v>30</v>
      </c>
      <c r="B76" s="115"/>
      <c r="C76" s="115"/>
      <c r="D76" s="115"/>
      <c r="E76" s="3">
        <f t="shared" si="9"/>
        <v>0</v>
      </c>
      <c r="F76" s="3">
        <v>0</v>
      </c>
      <c r="G76" s="3">
        <v>0</v>
      </c>
      <c r="H76" s="3">
        <v>0</v>
      </c>
      <c r="I76" s="3">
        <v>0</v>
      </c>
    </row>
    <row r="77" spans="1:11">
      <c r="A77" s="103" t="s">
        <v>31</v>
      </c>
      <c r="B77" s="103"/>
      <c r="C77" s="103"/>
      <c r="D77" s="103"/>
      <c r="E77" s="3">
        <f t="shared" si="9"/>
        <v>334</v>
      </c>
      <c r="F77" s="3">
        <v>62</v>
      </c>
      <c r="G77" s="3">
        <v>160</v>
      </c>
      <c r="H77" s="3">
        <v>92</v>
      </c>
      <c r="I77" s="3">
        <v>20</v>
      </c>
    </row>
    <row r="78" spans="1:11">
      <c r="A78" s="103" t="s">
        <v>109</v>
      </c>
      <c r="B78" s="103"/>
      <c r="C78" s="103"/>
      <c r="D78" s="103"/>
      <c r="E78" s="3">
        <f t="shared" si="9"/>
        <v>300</v>
      </c>
      <c r="F78" s="3">
        <v>75</v>
      </c>
      <c r="G78" s="3">
        <v>75</v>
      </c>
      <c r="H78" s="3">
        <v>75</v>
      </c>
      <c r="I78" s="3">
        <v>75</v>
      </c>
    </row>
    <row r="79" spans="1:11">
      <c r="A79" s="103" t="s">
        <v>52</v>
      </c>
      <c r="B79" s="103"/>
      <c r="C79" s="103"/>
      <c r="D79" s="103"/>
      <c r="E79" s="3">
        <f t="shared" si="9"/>
        <v>150</v>
      </c>
      <c r="F79" s="3">
        <v>150</v>
      </c>
      <c r="G79" s="3">
        <v>0</v>
      </c>
      <c r="H79" s="3">
        <v>0</v>
      </c>
      <c r="I79" s="3">
        <v>0</v>
      </c>
    </row>
    <row r="80" spans="1:11">
      <c r="A80" s="120" t="s">
        <v>55</v>
      </c>
      <c r="B80" s="120"/>
      <c r="C80" s="120"/>
      <c r="D80" s="120"/>
      <c r="E80" s="5">
        <f>SUM(F80:I80)</f>
        <v>3288</v>
      </c>
      <c r="F80" s="5">
        <f>SUM(F81:F83)</f>
        <v>776</v>
      </c>
      <c r="G80" s="5">
        <f>SUM(G81:G83)</f>
        <v>845</v>
      </c>
      <c r="H80" s="5">
        <f>SUM(H81:H83)</f>
        <v>879</v>
      </c>
      <c r="I80" s="5">
        <f>SUM(I81:I83)</f>
        <v>788</v>
      </c>
    </row>
    <row r="81" spans="1:9">
      <c r="A81" s="103" t="s">
        <v>56</v>
      </c>
      <c r="B81" s="103"/>
      <c r="C81" s="103"/>
      <c r="D81" s="103"/>
      <c r="E81" s="3">
        <f t="shared" si="9"/>
        <v>1539</v>
      </c>
      <c r="F81" s="3">
        <v>376</v>
      </c>
      <c r="G81" s="3">
        <v>428</v>
      </c>
      <c r="H81" s="3">
        <v>364</v>
      </c>
      <c r="I81" s="3">
        <v>371</v>
      </c>
    </row>
    <row r="82" spans="1:9">
      <c r="A82" s="103" t="s">
        <v>110</v>
      </c>
      <c r="B82" s="103"/>
      <c r="C82" s="103"/>
      <c r="D82" s="103"/>
      <c r="E82" s="3">
        <f t="shared" si="9"/>
        <v>1592</v>
      </c>
      <c r="F82" s="3">
        <v>382</v>
      </c>
      <c r="G82" s="3">
        <v>414</v>
      </c>
      <c r="H82" s="3">
        <v>382</v>
      </c>
      <c r="I82" s="3">
        <v>414</v>
      </c>
    </row>
    <row r="83" spans="1:9">
      <c r="A83" s="121" t="s">
        <v>111</v>
      </c>
      <c r="B83" s="121"/>
      <c r="C83" s="121"/>
      <c r="D83" s="121"/>
      <c r="E83" s="3">
        <f t="shared" si="9"/>
        <v>157</v>
      </c>
      <c r="F83" s="3">
        <v>18</v>
      </c>
      <c r="G83" s="3">
        <v>3</v>
      </c>
      <c r="H83" s="3">
        <v>133</v>
      </c>
      <c r="I83" s="3">
        <v>3</v>
      </c>
    </row>
    <row r="84" spans="1:9">
      <c r="A84" s="102" t="s">
        <v>59</v>
      </c>
      <c r="B84" s="102"/>
      <c r="C84" s="102"/>
      <c r="D84" s="102"/>
      <c r="E84" s="5">
        <f>SUM(F84:I84)</f>
        <v>2708</v>
      </c>
      <c r="F84" s="5">
        <f>SUM(F85:F87)</f>
        <v>2523</v>
      </c>
      <c r="G84" s="5">
        <f t="shared" ref="G84:I84" si="10">SUM(G85:G87)</f>
        <v>65</v>
      </c>
      <c r="H84" s="5">
        <f t="shared" si="10"/>
        <v>55</v>
      </c>
      <c r="I84" s="5">
        <f t="shared" si="10"/>
        <v>65</v>
      </c>
    </row>
    <row r="85" spans="1:9">
      <c r="A85" s="103" t="s">
        <v>31</v>
      </c>
      <c r="B85" s="103"/>
      <c r="C85" s="103"/>
      <c r="D85" s="103"/>
      <c r="E85" s="3">
        <f t="shared" si="9"/>
        <v>270</v>
      </c>
      <c r="F85" s="3">
        <v>85</v>
      </c>
      <c r="G85" s="3">
        <v>65</v>
      </c>
      <c r="H85" s="3">
        <v>55</v>
      </c>
      <c r="I85" s="3">
        <v>65</v>
      </c>
    </row>
    <row r="86" spans="1:9">
      <c r="A86" s="103" t="s">
        <v>60</v>
      </c>
      <c r="B86" s="103"/>
      <c r="C86" s="103"/>
      <c r="D86" s="103"/>
      <c r="E86" s="3">
        <f t="shared" si="9"/>
        <v>2438</v>
      </c>
      <c r="F86" s="3">
        <v>2438</v>
      </c>
      <c r="G86" s="3">
        <v>0</v>
      </c>
      <c r="H86" s="3">
        <v>0</v>
      </c>
      <c r="I86" s="3">
        <v>0</v>
      </c>
    </row>
    <row r="87" spans="1:9">
      <c r="A87" s="103" t="s">
        <v>33</v>
      </c>
      <c r="B87" s="103"/>
      <c r="C87" s="103"/>
      <c r="D87" s="103"/>
      <c r="E87" s="3">
        <f t="shared" si="9"/>
        <v>0</v>
      </c>
      <c r="F87" s="3">
        <v>0</v>
      </c>
      <c r="G87" s="3">
        <v>0</v>
      </c>
      <c r="H87" s="3">
        <v>0</v>
      </c>
      <c r="I87" s="3">
        <v>0</v>
      </c>
    </row>
    <row r="88" spans="1:9">
      <c r="A88" s="102" t="s">
        <v>61</v>
      </c>
      <c r="B88" s="102"/>
      <c r="C88" s="102"/>
      <c r="D88" s="102"/>
      <c r="E88" s="5">
        <f t="shared" si="9"/>
        <v>22197</v>
      </c>
      <c r="F88" s="5">
        <f>SUM(F89:F90)</f>
        <v>697</v>
      </c>
      <c r="G88" s="5">
        <f>SUM(G89:G90)</f>
        <v>10525</v>
      </c>
      <c r="H88" s="5">
        <f>SUM(H89:H90)</f>
        <v>5975</v>
      </c>
      <c r="I88" s="5">
        <f>SUM(I89:I90)</f>
        <v>5000</v>
      </c>
    </row>
    <row r="89" spans="1:9">
      <c r="A89" s="103" t="s">
        <v>31</v>
      </c>
      <c r="B89" s="103"/>
      <c r="C89" s="103"/>
      <c r="D89" s="103"/>
      <c r="E89" s="3">
        <f t="shared" si="9"/>
        <v>28</v>
      </c>
      <c r="F89" s="3">
        <v>28</v>
      </c>
      <c r="G89" s="3">
        <v>0</v>
      </c>
      <c r="H89" s="3">
        <v>0</v>
      </c>
      <c r="I89" s="3">
        <v>0</v>
      </c>
    </row>
    <row r="90" spans="1:9">
      <c r="A90" s="103" t="s">
        <v>52</v>
      </c>
      <c r="B90" s="103"/>
      <c r="C90" s="103"/>
      <c r="D90" s="103"/>
      <c r="E90" s="3">
        <f t="shared" si="9"/>
        <v>22169</v>
      </c>
      <c r="F90" s="3">
        <v>669</v>
      </c>
      <c r="G90" s="3">
        <v>10525</v>
      </c>
      <c r="H90" s="3">
        <v>5975</v>
      </c>
      <c r="I90" s="3">
        <v>5000</v>
      </c>
    </row>
    <row r="91" spans="1:9">
      <c r="A91" s="102" t="s">
        <v>62</v>
      </c>
      <c r="B91" s="102"/>
      <c r="C91" s="102"/>
      <c r="D91" s="102"/>
      <c r="E91" s="5">
        <f t="shared" si="9"/>
        <v>0</v>
      </c>
      <c r="F91" s="5">
        <f>SUM(F92:F93)</f>
        <v>0</v>
      </c>
      <c r="G91" s="5">
        <f>SUM(G92:G93)</f>
        <v>0</v>
      </c>
      <c r="H91" s="5">
        <f>SUM(H92:H93)</f>
        <v>0</v>
      </c>
      <c r="I91" s="5">
        <f>SUM(I92:I93)</f>
        <v>0</v>
      </c>
    </row>
    <row r="92" spans="1:9">
      <c r="A92" s="103" t="s">
        <v>31</v>
      </c>
      <c r="B92" s="103"/>
      <c r="C92" s="103"/>
      <c r="D92" s="103"/>
      <c r="E92" s="3">
        <f t="shared" si="9"/>
        <v>0</v>
      </c>
      <c r="F92" s="3">
        <v>0</v>
      </c>
      <c r="G92" s="3">
        <v>0</v>
      </c>
      <c r="H92" s="3">
        <v>0</v>
      </c>
      <c r="I92" s="3">
        <v>0</v>
      </c>
    </row>
    <row r="93" spans="1:9">
      <c r="A93" s="103" t="s">
        <v>52</v>
      </c>
      <c r="B93" s="103"/>
      <c r="C93" s="103"/>
      <c r="D93" s="103"/>
      <c r="E93" s="3">
        <f t="shared" si="9"/>
        <v>0</v>
      </c>
      <c r="F93" s="3">
        <v>0</v>
      </c>
      <c r="G93" s="3">
        <v>0</v>
      </c>
      <c r="H93" s="3">
        <v>0</v>
      </c>
      <c r="I93" s="3">
        <v>0</v>
      </c>
    </row>
    <row r="94" spans="1:9">
      <c r="A94" s="102" t="s">
        <v>63</v>
      </c>
      <c r="B94" s="102"/>
      <c r="C94" s="102"/>
      <c r="D94" s="102"/>
      <c r="E94" s="5">
        <f>SUM(F94:I94)</f>
        <v>5467</v>
      </c>
      <c r="F94" s="5">
        <f>SUM(F95:F98)</f>
        <v>5377</v>
      </c>
      <c r="G94" s="5">
        <f>SUM(G95:G98)</f>
        <v>80</v>
      </c>
      <c r="H94" s="5">
        <f>SUM(H95:H98)</f>
        <v>0</v>
      </c>
      <c r="I94" s="5">
        <f>SUM(I95:I98)</f>
        <v>10</v>
      </c>
    </row>
    <row r="95" spans="1:9">
      <c r="A95" s="103" t="s">
        <v>64</v>
      </c>
      <c r="B95" s="103"/>
      <c r="C95" s="103"/>
      <c r="D95" s="103"/>
      <c r="E95" s="3">
        <f t="shared" si="9"/>
        <v>0</v>
      </c>
      <c r="F95" s="3">
        <v>0</v>
      </c>
      <c r="G95" s="3">
        <v>0</v>
      </c>
      <c r="H95" s="3">
        <v>0</v>
      </c>
      <c r="I95" s="3">
        <v>0</v>
      </c>
    </row>
    <row r="96" spans="1:9">
      <c r="A96" s="103" t="s">
        <v>65</v>
      </c>
      <c r="B96" s="103"/>
      <c r="C96" s="103"/>
      <c r="D96" s="103"/>
      <c r="E96" s="3">
        <f t="shared" si="9"/>
        <v>120</v>
      </c>
      <c r="F96" s="3">
        <v>60</v>
      </c>
      <c r="G96" s="3">
        <v>50</v>
      </c>
      <c r="H96" s="3">
        <v>0</v>
      </c>
      <c r="I96" s="3">
        <v>10</v>
      </c>
    </row>
    <row r="97" spans="1:9">
      <c r="A97" s="103" t="s">
        <v>33</v>
      </c>
      <c r="B97" s="103"/>
      <c r="C97" s="103"/>
      <c r="D97" s="103"/>
      <c r="E97" s="3">
        <f>SUM(F97:I97)</f>
        <v>0</v>
      </c>
      <c r="F97" s="3">
        <v>0</v>
      </c>
      <c r="G97" s="3">
        <v>0</v>
      </c>
      <c r="H97" s="3">
        <v>0</v>
      </c>
      <c r="I97" s="3">
        <v>0</v>
      </c>
    </row>
    <row r="98" spans="1:9">
      <c r="A98" s="103" t="s">
        <v>52</v>
      </c>
      <c r="B98" s="103"/>
      <c r="C98" s="103"/>
      <c r="D98" s="103"/>
      <c r="E98" s="3">
        <f t="shared" si="9"/>
        <v>5347</v>
      </c>
      <c r="F98" s="3">
        <v>5317</v>
      </c>
      <c r="G98" s="3">
        <v>30</v>
      </c>
      <c r="H98" s="3">
        <v>0</v>
      </c>
      <c r="I98" s="3">
        <v>0</v>
      </c>
    </row>
    <row r="99" spans="1:9">
      <c r="A99" s="102" t="s">
        <v>66</v>
      </c>
      <c r="B99" s="102"/>
      <c r="C99" s="102"/>
      <c r="D99" s="102"/>
      <c r="E99" s="5">
        <f>SUM(F99:I99)</f>
        <v>704</v>
      </c>
      <c r="F99" s="5">
        <f>SUM(F100:F103)</f>
        <v>350</v>
      </c>
      <c r="G99" s="5">
        <f>SUM(G100:G103)</f>
        <v>131</v>
      </c>
      <c r="H99" s="5">
        <f>SUM(H100:H103)</f>
        <v>128</v>
      </c>
      <c r="I99" s="5">
        <f>SUM(I100:I103)</f>
        <v>95</v>
      </c>
    </row>
    <row r="100" spans="1:9">
      <c r="A100" s="103" t="s">
        <v>30</v>
      </c>
      <c r="B100" s="103"/>
      <c r="C100" s="103"/>
      <c r="D100" s="103"/>
      <c r="E100" s="3">
        <f t="shared" si="9"/>
        <v>370</v>
      </c>
      <c r="F100" s="3">
        <v>92</v>
      </c>
      <c r="G100" s="3">
        <v>98</v>
      </c>
      <c r="H100" s="3">
        <v>90</v>
      </c>
      <c r="I100" s="3">
        <v>90</v>
      </c>
    </row>
    <row r="101" spans="1:9">
      <c r="A101" s="103" t="s">
        <v>65</v>
      </c>
      <c r="B101" s="103"/>
      <c r="C101" s="103"/>
      <c r="D101" s="103"/>
      <c r="E101" s="3">
        <f t="shared" si="9"/>
        <v>119</v>
      </c>
      <c r="F101" s="3">
        <v>43</v>
      </c>
      <c r="G101" s="3">
        <v>33</v>
      </c>
      <c r="H101" s="3">
        <v>38</v>
      </c>
      <c r="I101" s="3">
        <v>5</v>
      </c>
    </row>
    <row r="102" spans="1:9">
      <c r="A102" s="103" t="s">
        <v>42</v>
      </c>
      <c r="B102" s="103"/>
      <c r="C102" s="103"/>
      <c r="D102" s="103"/>
      <c r="E102" s="3">
        <f t="shared" si="9"/>
        <v>0</v>
      </c>
      <c r="F102" s="3">
        <v>0</v>
      </c>
      <c r="G102" s="3">
        <v>0</v>
      </c>
      <c r="H102" s="3">
        <v>0</v>
      </c>
      <c r="I102" s="3">
        <v>0</v>
      </c>
    </row>
    <row r="103" spans="1:9">
      <c r="A103" s="103" t="s">
        <v>52</v>
      </c>
      <c r="B103" s="103"/>
      <c r="C103" s="103"/>
      <c r="D103" s="103"/>
      <c r="E103" s="3">
        <f t="shared" si="9"/>
        <v>215</v>
      </c>
      <c r="F103" s="3">
        <v>215</v>
      </c>
      <c r="G103" s="3">
        <v>0</v>
      </c>
      <c r="H103" s="3">
        <v>0</v>
      </c>
      <c r="I103" s="3">
        <v>0</v>
      </c>
    </row>
    <row r="104" spans="1:9">
      <c r="A104" s="122" t="s">
        <v>67</v>
      </c>
      <c r="B104" s="122"/>
      <c r="C104" s="122"/>
      <c r="D104" s="122"/>
      <c r="E104" s="92">
        <f>E8-E38</f>
        <v>-5538</v>
      </c>
      <c r="F104" s="92">
        <f>F8-F38</f>
        <v>-5538</v>
      </c>
      <c r="G104" s="5">
        <f>G8-G38</f>
        <v>0</v>
      </c>
      <c r="H104" s="5">
        <f>H8-H38</f>
        <v>0</v>
      </c>
      <c r="I104" s="5">
        <f>I8-I38</f>
        <v>0</v>
      </c>
    </row>
    <row r="105" spans="1:9">
      <c r="A105" s="103" t="s">
        <v>68</v>
      </c>
      <c r="B105" s="103"/>
      <c r="C105" s="103"/>
      <c r="D105" s="103"/>
      <c r="E105" s="3">
        <f>SUM(F105:I105)</f>
        <v>0</v>
      </c>
      <c r="F105" s="3">
        <v>0</v>
      </c>
      <c r="G105" s="3">
        <v>0</v>
      </c>
      <c r="H105" s="3">
        <v>0</v>
      </c>
      <c r="I105" s="3">
        <v>0</v>
      </c>
    </row>
    <row r="106" spans="1:9">
      <c r="A106" s="103" t="s">
        <v>69</v>
      </c>
      <c r="B106" s="103"/>
      <c r="C106" s="103"/>
      <c r="D106" s="103"/>
      <c r="E106" s="71">
        <f>SUM(F106:I106)</f>
        <v>-5538</v>
      </c>
      <c r="F106" s="71">
        <f>F8-F38</f>
        <v>-5538</v>
      </c>
      <c r="G106" s="3">
        <f>G8-G38</f>
        <v>0</v>
      </c>
      <c r="H106" s="3">
        <f>H8-H38</f>
        <v>0</v>
      </c>
      <c r="I106" s="3">
        <f>I8-I38</f>
        <v>0</v>
      </c>
    </row>
    <row r="108" spans="1:9">
      <c r="A108" s="6"/>
    </row>
    <row r="109" spans="1:9" ht="15.75">
      <c r="A109" s="6"/>
      <c r="B109" s="6" t="s">
        <v>71</v>
      </c>
      <c r="C109" s="93"/>
      <c r="D109" s="93"/>
      <c r="E109" s="93"/>
      <c r="F109" s="6" t="s">
        <v>72</v>
      </c>
      <c r="G109" s="93"/>
    </row>
    <row r="110" spans="1:9" ht="15.75">
      <c r="A110" s="6"/>
      <c r="B110" s="6" t="s">
        <v>114</v>
      </c>
      <c r="C110" s="93"/>
      <c r="D110" s="93"/>
      <c r="E110" s="93"/>
      <c r="F110" s="6" t="s">
        <v>74</v>
      </c>
      <c r="G110" s="93"/>
    </row>
  </sheetData>
  <mergeCells count="101">
    <mergeCell ref="A102:D102"/>
    <mergeCell ref="A103:D103"/>
    <mergeCell ref="A104:D104"/>
    <mergeCell ref="A105:D105"/>
    <mergeCell ref="A106:D106"/>
    <mergeCell ref="A96:D96"/>
    <mergeCell ref="A97:D97"/>
    <mergeCell ref="A98:D98"/>
    <mergeCell ref="A99:D99"/>
    <mergeCell ref="A100:D100"/>
    <mergeCell ref="A101:D101"/>
    <mergeCell ref="A90:D90"/>
    <mergeCell ref="A91:D91"/>
    <mergeCell ref="A92:D92"/>
    <mergeCell ref="A93:D93"/>
    <mergeCell ref="A94:D94"/>
    <mergeCell ref="A95:D95"/>
    <mergeCell ref="A84:D84"/>
    <mergeCell ref="A85:D85"/>
    <mergeCell ref="A86:D86"/>
    <mergeCell ref="A87:D87"/>
    <mergeCell ref="A88:D88"/>
    <mergeCell ref="A89:D89"/>
    <mergeCell ref="A78:D78"/>
    <mergeCell ref="A79:D79"/>
    <mergeCell ref="A80:D80"/>
    <mergeCell ref="A81:D81"/>
    <mergeCell ref="A82:D82"/>
    <mergeCell ref="A83:D83"/>
    <mergeCell ref="A72:D72"/>
    <mergeCell ref="A73:D73"/>
    <mergeCell ref="A74:D74"/>
    <mergeCell ref="A75:D75"/>
    <mergeCell ref="A76:D76"/>
    <mergeCell ref="A77:D77"/>
    <mergeCell ref="A66:D66"/>
    <mergeCell ref="A67:D67"/>
    <mergeCell ref="A68:D68"/>
    <mergeCell ref="A69:D69"/>
    <mergeCell ref="A70:D70"/>
    <mergeCell ref="A71:D71"/>
    <mergeCell ref="A60:D60"/>
    <mergeCell ref="A61:D61"/>
    <mergeCell ref="A62:D62"/>
    <mergeCell ref="A63:D63"/>
    <mergeCell ref="A64:D64"/>
    <mergeCell ref="A65:D65"/>
    <mergeCell ref="A54:D54"/>
    <mergeCell ref="A55:D55"/>
    <mergeCell ref="A56:D56"/>
    <mergeCell ref="A57:D57"/>
    <mergeCell ref="A58:D58"/>
    <mergeCell ref="A59:D59"/>
    <mergeCell ref="A48:D48"/>
    <mergeCell ref="A49:D49"/>
    <mergeCell ref="A50:D50"/>
    <mergeCell ref="A51:D51"/>
    <mergeCell ref="A52:D52"/>
    <mergeCell ref="A53:D53"/>
    <mergeCell ref="A42:D42"/>
    <mergeCell ref="A43:D43"/>
    <mergeCell ref="A44:D44"/>
    <mergeCell ref="A45:D45"/>
    <mergeCell ref="A46:D46"/>
    <mergeCell ref="A47:D47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34:D34"/>
    <mergeCell ref="A35:D35"/>
    <mergeCell ref="A24:D24"/>
    <mergeCell ref="A25:D25"/>
    <mergeCell ref="A26:D26"/>
    <mergeCell ref="A27:D27"/>
    <mergeCell ref="A28:D28"/>
    <mergeCell ref="A29:D29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5:I5"/>
    <mergeCell ref="A7:D7"/>
    <mergeCell ref="A8:D8"/>
    <mergeCell ref="A9:D9"/>
    <mergeCell ref="A10:D10"/>
    <mergeCell ref="A11:D11"/>
    <mergeCell ref="A18:D18"/>
    <mergeCell ref="A19:D19"/>
    <mergeCell ref="A20:D20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108"/>
  <sheetViews>
    <sheetView view="pageBreakPreview" topLeftCell="A92" zoomScaleNormal="100" zoomScaleSheetLayoutView="100" workbookViewId="0">
      <selection activeCell="H27" sqref="H27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H1" s="6" t="s">
        <v>105</v>
      </c>
    </row>
    <row r="2" spans="1:11">
      <c r="A2" s="99" t="s">
        <v>106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82" t="s">
        <v>82</v>
      </c>
      <c r="F4" s="82" t="s">
        <v>83</v>
      </c>
      <c r="G4" s="20" t="s">
        <v>84</v>
      </c>
      <c r="H4" s="82" t="s">
        <v>1</v>
      </c>
      <c r="I4" s="82" t="s">
        <v>2</v>
      </c>
      <c r="J4" s="82" t="s">
        <v>3</v>
      </c>
      <c r="K4" s="82" t="s">
        <v>4</v>
      </c>
    </row>
    <row r="5" spans="1:11">
      <c r="A5" s="101" t="s">
        <v>5</v>
      </c>
      <c r="B5" s="101"/>
      <c r="C5" s="101"/>
      <c r="D5" s="101"/>
      <c r="E5" s="24">
        <f>dec!G5</f>
        <v>43938.82</v>
      </c>
      <c r="F5" s="22">
        <f>F6+F7+F11+F27+F28</f>
        <v>0</v>
      </c>
      <c r="G5" s="21">
        <f>G6+G7+G11+G27+G28</f>
        <v>43938.82</v>
      </c>
      <c r="H5" s="21">
        <f>H6+H7+H11+H27+H28</f>
        <v>6116</v>
      </c>
      <c r="I5" s="21">
        <f t="shared" ref="I5:K5" si="0">I6+I7+I11+I27+I28</f>
        <v>7044</v>
      </c>
      <c r="J5" s="21">
        <f t="shared" si="0"/>
        <v>15290</v>
      </c>
      <c r="K5" s="21">
        <f t="shared" si="0"/>
        <v>15488.82</v>
      </c>
    </row>
    <row r="6" spans="1:11">
      <c r="A6" s="102" t="s">
        <v>6</v>
      </c>
      <c r="B6" s="102"/>
      <c r="C6" s="102"/>
      <c r="D6" s="102"/>
      <c r="E6" s="23">
        <f>dec!G6</f>
        <v>2226</v>
      </c>
      <c r="F6" s="84">
        <f>G6-E6</f>
        <v>-68</v>
      </c>
      <c r="G6" s="4">
        <f>SUM(H6:K6)</f>
        <v>2158</v>
      </c>
      <c r="H6" s="4">
        <v>596</v>
      </c>
      <c r="I6" s="4">
        <v>725</v>
      </c>
      <c r="J6" s="4">
        <v>524</v>
      </c>
      <c r="K6" s="4">
        <v>313</v>
      </c>
    </row>
    <row r="7" spans="1:11">
      <c r="A7" s="102" t="s">
        <v>7</v>
      </c>
      <c r="B7" s="102"/>
      <c r="C7" s="102"/>
      <c r="D7" s="102"/>
      <c r="E7" s="23">
        <f>dec!G7</f>
        <v>4167</v>
      </c>
      <c r="F7" s="84">
        <f>SUM(F8:F10)</f>
        <v>0</v>
      </c>
      <c r="G7" s="4">
        <f>G8+G9 +G10</f>
        <v>4167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1052</v>
      </c>
    </row>
    <row r="8" spans="1:11">
      <c r="A8" s="103" t="s">
        <v>8</v>
      </c>
      <c r="B8" s="103"/>
      <c r="C8" s="103"/>
      <c r="D8" s="103"/>
      <c r="E8" s="23">
        <f>dec!G8</f>
        <v>1122</v>
      </c>
      <c r="F8" s="85">
        <f>G8-E8</f>
        <v>0</v>
      </c>
      <c r="G8" s="3">
        <f>SUM(H8:K8)</f>
        <v>1122</v>
      </c>
      <c r="H8" s="3">
        <v>278</v>
      </c>
      <c r="I8" s="3">
        <v>279</v>
      </c>
      <c r="J8" s="3">
        <v>278</v>
      </c>
      <c r="K8" s="3">
        <v>287</v>
      </c>
    </row>
    <row r="9" spans="1:11">
      <c r="A9" s="103" t="s">
        <v>9</v>
      </c>
      <c r="B9" s="103"/>
      <c r="C9" s="103"/>
      <c r="D9" s="103"/>
      <c r="E9" s="23">
        <f>dec!G9</f>
        <v>2520</v>
      </c>
      <c r="F9" s="85">
        <f t="shared" ref="F9:F10" si="1">G9-E9</f>
        <v>0</v>
      </c>
      <c r="G9" s="3">
        <f>SUM(H9:K9)</f>
        <v>2520</v>
      </c>
      <c r="H9" s="3">
        <v>644</v>
      </c>
      <c r="I9" s="3">
        <v>621</v>
      </c>
      <c r="J9" s="3">
        <v>621</v>
      </c>
      <c r="K9" s="3">
        <v>634</v>
      </c>
    </row>
    <row r="10" spans="1:11">
      <c r="A10" s="106" t="s">
        <v>10</v>
      </c>
      <c r="B10" s="103"/>
      <c r="C10" s="103"/>
      <c r="D10" s="103"/>
      <c r="E10" s="23">
        <f>dec!G10</f>
        <v>525</v>
      </c>
      <c r="F10" s="85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dec!G11</f>
        <v>4716.82</v>
      </c>
      <c r="F11" s="84">
        <f>F12+F23</f>
        <v>68</v>
      </c>
      <c r="G11" s="4">
        <f t="shared" ref="G11:K11" si="2">G12+G23</f>
        <v>4784.82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1669.82</v>
      </c>
    </row>
    <row r="12" spans="1:11">
      <c r="A12" s="107" t="s">
        <v>12</v>
      </c>
      <c r="B12" s="107"/>
      <c r="C12" s="107"/>
      <c r="D12" s="107"/>
      <c r="E12" s="23">
        <f>dec!G12</f>
        <v>2807.82</v>
      </c>
      <c r="F12" s="85">
        <f>SUM(F13:F22)</f>
        <v>68</v>
      </c>
      <c r="G12" s="3">
        <f>SUM(G13:G22)</f>
        <v>2875.82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734.81999999999994</v>
      </c>
    </row>
    <row r="13" spans="1:11">
      <c r="A13" s="103" t="s">
        <v>13</v>
      </c>
      <c r="B13" s="103"/>
      <c r="C13" s="103"/>
      <c r="D13" s="103"/>
      <c r="E13" s="23">
        <f>dec!G13</f>
        <v>0</v>
      </c>
      <c r="F13" s="85">
        <f t="shared" ref="F13:F34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dec!G14</f>
        <v>396</v>
      </c>
      <c r="F14" s="85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dec!G15</f>
        <v>0</v>
      </c>
      <c r="F15" s="85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dec!G16</f>
        <v>2139</v>
      </c>
      <c r="F16" s="85">
        <f t="shared" si="4"/>
        <v>68</v>
      </c>
      <c r="G16" s="3">
        <f t="shared" si="5"/>
        <v>2207</v>
      </c>
      <c r="H16" s="3">
        <v>538</v>
      </c>
      <c r="I16" s="3">
        <v>538</v>
      </c>
      <c r="J16" s="3">
        <v>495</v>
      </c>
      <c r="K16" s="3">
        <v>636</v>
      </c>
    </row>
    <row r="17" spans="1:11">
      <c r="A17" s="105" t="s">
        <v>17</v>
      </c>
      <c r="B17" s="105"/>
      <c r="C17" s="105"/>
      <c r="D17" s="105"/>
      <c r="E17" s="23">
        <f>dec!G17</f>
        <v>0</v>
      </c>
      <c r="F17" s="85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dec!G18</f>
        <v>0</v>
      </c>
      <c r="F18" s="85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dec!G19</f>
        <v>21.02</v>
      </c>
      <c r="F19" s="85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dec!G20</f>
        <v>50.8</v>
      </c>
      <c r="F20" s="85">
        <f t="shared" si="4"/>
        <v>0</v>
      </c>
      <c r="G20" s="3">
        <f t="shared" si="5"/>
        <v>50.8</v>
      </c>
      <c r="H20" s="3">
        <v>9</v>
      </c>
      <c r="I20" s="3">
        <v>9</v>
      </c>
      <c r="J20" s="3">
        <v>8</v>
      </c>
      <c r="K20" s="3">
        <v>24.8</v>
      </c>
    </row>
    <row r="21" spans="1:11">
      <c r="A21" s="104" t="s">
        <v>21</v>
      </c>
      <c r="B21" s="104"/>
      <c r="C21" s="104"/>
      <c r="D21" s="104"/>
      <c r="E21" s="23">
        <f>dec!G21</f>
        <v>201</v>
      </c>
      <c r="F21" s="85">
        <f t="shared" si="4"/>
        <v>0</v>
      </c>
      <c r="G21" s="3">
        <f t="shared" si="5"/>
        <v>201</v>
      </c>
      <c r="H21" s="3">
        <v>78</v>
      </c>
      <c r="I21" s="3">
        <v>78</v>
      </c>
      <c r="J21" s="3">
        <v>72</v>
      </c>
      <c r="K21" s="3">
        <v>-27</v>
      </c>
    </row>
    <row r="22" spans="1:11">
      <c r="A22" s="104" t="s">
        <v>22</v>
      </c>
      <c r="B22" s="104"/>
      <c r="C22" s="104"/>
      <c r="D22" s="104"/>
      <c r="E22" s="23">
        <f>dec!G22</f>
        <v>0</v>
      </c>
      <c r="F22" s="85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dec!G23</f>
        <v>1909</v>
      </c>
      <c r="F23" s="85">
        <f>SUM(F24:F26)</f>
        <v>0</v>
      </c>
      <c r="G23" s="3">
        <f>G24+G25+G26</f>
        <v>1909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935</v>
      </c>
    </row>
    <row r="24" spans="1:11">
      <c r="A24" s="103" t="s">
        <v>24</v>
      </c>
      <c r="B24" s="103"/>
      <c r="C24" s="103"/>
      <c r="D24" s="103"/>
      <c r="E24" s="23">
        <f>dec!G24</f>
        <v>1259</v>
      </c>
      <c r="F24" s="85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dec!G25</f>
        <v>0</v>
      </c>
      <c r="F25" s="85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dec!G26</f>
        <v>650</v>
      </c>
      <c r="F26" s="85">
        <f t="shared" si="4"/>
        <v>0</v>
      </c>
      <c r="G26" s="3">
        <f>SUM(H26:K26)</f>
        <v>650</v>
      </c>
      <c r="H26" s="3">
        <v>0</v>
      </c>
      <c r="I26" s="3">
        <v>0</v>
      </c>
      <c r="J26" s="3">
        <v>0</v>
      </c>
      <c r="K26" s="3">
        <v>650</v>
      </c>
    </row>
    <row r="27" spans="1:11">
      <c r="A27" s="102" t="s">
        <v>104</v>
      </c>
      <c r="B27" s="102"/>
      <c r="C27" s="102"/>
      <c r="D27" s="102"/>
      <c r="E27" s="23">
        <f>dec!G27</f>
        <v>10</v>
      </c>
      <c r="F27" s="85">
        <f t="shared" si="4"/>
        <v>0</v>
      </c>
      <c r="G27" s="3">
        <f>SUM(H27:K27)</f>
        <v>10</v>
      </c>
      <c r="H27" s="3">
        <v>0</v>
      </c>
      <c r="I27" s="3">
        <v>0</v>
      </c>
      <c r="J27" s="3">
        <v>0</v>
      </c>
      <c r="K27" s="3">
        <v>10</v>
      </c>
    </row>
    <row r="28" spans="1:11">
      <c r="A28" s="102" t="s">
        <v>26</v>
      </c>
      <c r="B28" s="102"/>
      <c r="C28" s="102"/>
      <c r="D28" s="102"/>
      <c r="E28" s="23">
        <f>dec!G28</f>
        <v>32819</v>
      </c>
      <c r="F28" s="84">
        <f>SUM(F29:F34)</f>
        <v>0</v>
      </c>
      <c r="G28" s="4">
        <f>SUM(G29:G34)</f>
        <v>32819</v>
      </c>
      <c r="H28" s="4">
        <f t="shared" ref="H28:K28" si="7">SUM(H29:H34)</f>
        <v>3396</v>
      </c>
      <c r="I28" s="4">
        <f t="shared" si="7"/>
        <v>4222</v>
      </c>
      <c r="J28" s="4">
        <f t="shared" si="7"/>
        <v>12757</v>
      </c>
      <c r="K28" s="4">
        <f t="shared" si="7"/>
        <v>12444</v>
      </c>
    </row>
    <row r="29" spans="1:11">
      <c r="A29" s="108" t="s">
        <v>27</v>
      </c>
      <c r="B29" s="108"/>
      <c r="C29" s="108"/>
      <c r="D29" s="108"/>
      <c r="E29" s="23">
        <f>dec!G29</f>
        <v>465</v>
      </c>
      <c r="F29" s="85">
        <f t="shared" si="4"/>
        <v>0</v>
      </c>
      <c r="G29" s="3">
        <f>SUM(H29:K29)</f>
        <v>465</v>
      </c>
      <c r="H29" s="3">
        <v>95</v>
      </c>
      <c r="I29" s="3">
        <v>80</v>
      </c>
      <c r="J29" s="3">
        <v>210</v>
      </c>
      <c r="K29" s="3">
        <v>80</v>
      </c>
    </row>
    <row r="30" spans="1:11">
      <c r="A30" s="108" t="s">
        <v>85</v>
      </c>
      <c r="B30" s="108"/>
      <c r="C30" s="108"/>
      <c r="D30" s="108"/>
      <c r="E30" s="23">
        <f>dec!G30</f>
        <v>5578</v>
      </c>
      <c r="F30" s="85">
        <f t="shared" si="4"/>
        <v>0</v>
      </c>
      <c r="G30" s="3">
        <f>SUM(H30:K30)</f>
        <v>5578</v>
      </c>
      <c r="H30" s="3">
        <v>2789</v>
      </c>
      <c r="I30" s="3">
        <v>2789</v>
      </c>
      <c r="J30" s="3">
        <v>0</v>
      </c>
      <c r="K30" s="3">
        <v>0</v>
      </c>
    </row>
    <row r="31" spans="1:11">
      <c r="A31" s="109" t="s">
        <v>86</v>
      </c>
      <c r="B31" s="110"/>
      <c r="C31" s="110"/>
      <c r="D31" s="111"/>
      <c r="E31" s="23">
        <f>dec!G31</f>
        <v>23847</v>
      </c>
      <c r="F31" s="85">
        <f t="shared" si="4"/>
        <v>0</v>
      </c>
      <c r="G31" s="3">
        <f t="shared" ref="G31:G34" si="8">SUM(H31:K31)</f>
        <v>23847</v>
      </c>
      <c r="H31" s="3">
        <v>0</v>
      </c>
      <c r="I31" s="3">
        <v>782</v>
      </c>
      <c r="J31" s="3">
        <v>11532</v>
      </c>
      <c r="K31" s="3">
        <v>11533</v>
      </c>
    </row>
    <row r="32" spans="1:11">
      <c r="A32" s="109" t="s">
        <v>87</v>
      </c>
      <c r="B32" s="110"/>
      <c r="C32" s="110"/>
      <c r="D32" s="111"/>
      <c r="E32" s="23">
        <f>dec!G32</f>
        <v>1318</v>
      </c>
      <c r="F32" s="85">
        <f t="shared" si="4"/>
        <v>0</v>
      </c>
      <c r="G32" s="3">
        <f t="shared" si="8"/>
        <v>1318</v>
      </c>
      <c r="H32" s="3">
        <v>0</v>
      </c>
      <c r="I32" s="3">
        <v>262</v>
      </c>
      <c r="J32" s="3">
        <v>528</v>
      </c>
      <c r="K32" s="3">
        <v>528</v>
      </c>
    </row>
    <row r="33" spans="1:11">
      <c r="A33" s="109" t="s">
        <v>88</v>
      </c>
      <c r="B33" s="110"/>
      <c r="C33" s="110"/>
      <c r="D33" s="111"/>
      <c r="E33" s="23">
        <f>dec!G33</f>
        <v>936</v>
      </c>
      <c r="F33" s="85">
        <f t="shared" si="4"/>
        <v>0</v>
      </c>
      <c r="G33" s="3">
        <f t="shared" si="8"/>
        <v>936</v>
      </c>
      <c r="H33" s="3">
        <v>17</v>
      </c>
      <c r="I33" s="3">
        <v>309</v>
      </c>
      <c r="J33" s="3">
        <v>307</v>
      </c>
      <c r="K33" s="3">
        <v>303</v>
      </c>
    </row>
    <row r="34" spans="1:11" ht="17.25" customHeight="1">
      <c r="A34" s="112" t="s">
        <v>94</v>
      </c>
      <c r="B34" s="113"/>
      <c r="C34" s="113"/>
      <c r="D34" s="114"/>
      <c r="E34" s="23">
        <f>dec!G34</f>
        <v>675</v>
      </c>
      <c r="F34" s="85">
        <f t="shared" si="4"/>
        <v>0</v>
      </c>
      <c r="G34" s="3">
        <f t="shared" si="8"/>
        <v>675</v>
      </c>
      <c r="H34" s="3">
        <v>495</v>
      </c>
      <c r="I34" s="3">
        <v>0</v>
      </c>
      <c r="J34" s="3">
        <v>180</v>
      </c>
      <c r="K34" s="3">
        <v>0</v>
      </c>
    </row>
    <row r="35" spans="1:11">
      <c r="A35" s="101" t="s">
        <v>28</v>
      </c>
      <c r="B35" s="101"/>
      <c r="C35" s="101"/>
      <c r="D35" s="101"/>
      <c r="E35" s="25">
        <f>dec!G35</f>
        <v>52502.82</v>
      </c>
      <c r="F35" s="83">
        <f t="shared" ref="F35:K35" si="9">F36+F42+F43+F48+F52+F56+F66+F72+F77+F81+F85+F88+F91+F96</f>
        <v>0</v>
      </c>
      <c r="G35" s="2">
        <f t="shared" si="9"/>
        <v>52502.82</v>
      </c>
      <c r="H35" s="2">
        <f t="shared" si="9"/>
        <v>14978</v>
      </c>
      <c r="I35" s="2">
        <f t="shared" si="9"/>
        <v>7044</v>
      </c>
      <c r="J35" s="2">
        <f t="shared" si="9"/>
        <v>15290</v>
      </c>
      <c r="K35" s="2">
        <f t="shared" si="9"/>
        <v>15190.82</v>
      </c>
    </row>
    <row r="36" spans="1:11">
      <c r="A36" s="102" t="s">
        <v>29</v>
      </c>
      <c r="B36" s="102"/>
      <c r="C36" s="102"/>
      <c r="D36" s="102"/>
      <c r="E36" s="23">
        <f>dec!G36</f>
        <v>5153.5</v>
      </c>
      <c r="F36" s="84">
        <f t="shared" ref="F36:K36" si="10">SUM(F37:F41)</f>
        <v>0</v>
      </c>
      <c r="G36" s="5">
        <f t="shared" si="10"/>
        <v>5153.5</v>
      </c>
      <c r="H36" s="5">
        <f t="shared" si="10"/>
        <v>1006</v>
      </c>
      <c r="I36" s="5">
        <f t="shared" si="10"/>
        <v>1149</v>
      </c>
      <c r="J36" s="5">
        <f t="shared" si="10"/>
        <v>1515.5</v>
      </c>
      <c r="K36" s="5">
        <f t="shared" si="10"/>
        <v>1483</v>
      </c>
    </row>
    <row r="37" spans="1:11">
      <c r="A37" s="115" t="s">
        <v>30</v>
      </c>
      <c r="B37" s="115"/>
      <c r="C37" s="115"/>
      <c r="D37" s="115"/>
      <c r="E37" s="23">
        <f>dec!G37</f>
        <v>2133</v>
      </c>
      <c r="F37" s="86">
        <f>G37-E37</f>
        <v>0</v>
      </c>
      <c r="G37" s="3">
        <f t="shared" ref="G37:G47" si="11">SUM(H37:K37)</f>
        <v>2133</v>
      </c>
      <c r="H37" s="3">
        <v>485</v>
      </c>
      <c r="I37" s="3">
        <v>564.5</v>
      </c>
      <c r="J37" s="3">
        <v>503</v>
      </c>
      <c r="K37" s="3">
        <v>580.5</v>
      </c>
    </row>
    <row r="38" spans="1:11">
      <c r="A38" s="103" t="s">
        <v>31</v>
      </c>
      <c r="B38" s="103"/>
      <c r="C38" s="103"/>
      <c r="D38" s="103"/>
      <c r="E38" s="23">
        <f>dec!G38</f>
        <v>1397.5</v>
      </c>
      <c r="F38" s="86">
        <f t="shared" ref="F38:F41" si="12">G38-E38</f>
        <v>0</v>
      </c>
      <c r="G38" s="3">
        <f t="shared" si="11"/>
        <v>1397.5</v>
      </c>
      <c r="H38" s="3">
        <v>298</v>
      </c>
      <c r="I38" s="3">
        <v>293.5</v>
      </c>
      <c r="J38" s="3">
        <v>425.5</v>
      </c>
      <c r="K38" s="3">
        <v>380.5</v>
      </c>
    </row>
    <row r="39" spans="1:11">
      <c r="A39" s="103" t="s">
        <v>32</v>
      </c>
      <c r="B39" s="103"/>
      <c r="C39" s="103"/>
      <c r="D39" s="103"/>
      <c r="E39" s="23">
        <f>dec!G39</f>
        <v>22</v>
      </c>
      <c r="F39" s="86">
        <f t="shared" si="12"/>
        <v>0</v>
      </c>
      <c r="G39" s="3">
        <f t="shared" si="11"/>
        <v>22</v>
      </c>
      <c r="H39" s="3">
        <v>10</v>
      </c>
      <c r="I39" s="3">
        <v>9</v>
      </c>
      <c r="J39" s="3">
        <v>9</v>
      </c>
      <c r="K39" s="3">
        <v>-6</v>
      </c>
    </row>
    <row r="40" spans="1:11">
      <c r="A40" s="103" t="s">
        <v>33</v>
      </c>
      <c r="B40" s="103"/>
      <c r="C40" s="103"/>
      <c r="D40" s="103"/>
      <c r="E40" s="23">
        <f>dec!G40</f>
        <v>0</v>
      </c>
      <c r="F40" s="86">
        <f t="shared" si="12"/>
        <v>0</v>
      </c>
      <c r="G40" s="3">
        <f t="shared" si="11"/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103" t="s">
        <v>34</v>
      </c>
      <c r="B41" s="103"/>
      <c r="C41" s="103"/>
      <c r="D41" s="103"/>
      <c r="E41" s="23">
        <f>dec!G41</f>
        <v>1601</v>
      </c>
      <c r="F41" s="86">
        <f t="shared" si="12"/>
        <v>0</v>
      </c>
      <c r="G41" s="3">
        <f t="shared" si="11"/>
        <v>1601</v>
      </c>
      <c r="H41" s="3">
        <v>213</v>
      </c>
      <c r="I41" s="3">
        <v>282</v>
      </c>
      <c r="J41" s="3">
        <v>578</v>
      </c>
      <c r="K41" s="3">
        <v>528</v>
      </c>
    </row>
    <row r="42" spans="1:11">
      <c r="A42" s="102" t="s">
        <v>35</v>
      </c>
      <c r="B42" s="102"/>
      <c r="C42" s="102"/>
      <c r="D42" s="102"/>
      <c r="E42" s="23">
        <f>dec!G42</f>
        <v>0</v>
      </c>
      <c r="F42" s="84">
        <f>G42-E42</f>
        <v>0</v>
      </c>
      <c r="G42" s="5">
        <f t="shared" si="11"/>
        <v>0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102" t="s">
        <v>36</v>
      </c>
      <c r="B43" s="102"/>
      <c r="C43" s="102"/>
      <c r="D43" s="102"/>
      <c r="E43" s="23">
        <f>dec!G43</f>
        <v>0</v>
      </c>
      <c r="F43" s="84">
        <f>SUM(F44:F47)</f>
        <v>0</v>
      </c>
      <c r="G43" s="5">
        <f t="shared" si="11"/>
        <v>0</v>
      </c>
      <c r="H43" s="5">
        <f>H44+H45+H46+H47</f>
        <v>0</v>
      </c>
      <c r="I43" s="5">
        <f>I44+I45+I46+I47</f>
        <v>0</v>
      </c>
      <c r="J43" s="5">
        <f>J44+J45+J46+J47</f>
        <v>0</v>
      </c>
      <c r="K43" s="5">
        <f>K44+K45+K46+K47</f>
        <v>0</v>
      </c>
    </row>
    <row r="44" spans="1:11">
      <c r="A44" s="103" t="s">
        <v>30</v>
      </c>
      <c r="B44" s="103"/>
      <c r="C44" s="103"/>
      <c r="D44" s="103"/>
      <c r="E44" s="23">
        <f>dec!G44</f>
        <v>0</v>
      </c>
      <c r="F44" s="86">
        <f t="shared" ref="F44:F47" si="13">G44-E44</f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31</v>
      </c>
      <c r="B45" s="103"/>
      <c r="C45" s="103"/>
      <c r="D45" s="103"/>
      <c r="E45" s="23">
        <f>dec!G45</f>
        <v>0</v>
      </c>
      <c r="F45" s="86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32</v>
      </c>
      <c r="B46" s="103"/>
      <c r="C46" s="103"/>
      <c r="D46" s="103"/>
      <c r="E46" s="23">
        <f>dec!G46</f>
        <v>0</v>
      </c>
      <c r="F46" s="86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3" t="s">
        <v>34</v>
      </c>
      <c r="B47" s="103"/>
      <c r="C47" s="103"/>
      <c r="D47" s="103"/>
      <c r="E47" s="23">
        <f>dec!G47</f>
        <v>0</v>
      </c>
      <c r="F47" s="86">
        <f t="shared" si="13"/>
        <v>0</v>
      </c>
      <c r="G47" s="3">
        <f t="shared" si="1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>
      <c r="A48" s="102" t="s">
        <v>37</v>
      </c>
      <c r="B48" s="102"/>
      <c r="C48" s="102"/>
      <c r="D48" s="102"/>
      <c r="E48" s="23">
        <f>dec!G48</f>
        <v>0</v>
      </c>
      <c r="F48" s="84">
        <f>SUM(F49:F51)</f>
        <v>0</v>
      </c>
      <c r="G48" s="5">
        <f>SUM(H48:K48)</f>
        <v>0</v>
      </c>
      <c r="H48" s="5">
        <f>H49+H50+H51</f>
        <v>0</v>
      </c>
      <c r="I48" s="5">
        <f>I49+I50+I51</f>
        <v>0</v>
      </c>
      <c r="J48" s="5">
        <f>J49+J50+J51</f>
        <v>0</v>
      </c>
      <c r="K48" s="5">
        <f>K49+K50+K51</f>
        <v>0</v>
      </c>
    </row>
    <row r="49" spans="1:12">
      <c r="A49" s="103" t="s">
        <v>38</v>
      </c>
      <c r="B49" s="103"/>
      <c r="C49" s="103"/>
      <c r="D49" s="103"/>
      <c r="E49" s="23">
        <f>dec!G49</f>
        <v>0</v>
      </c>
      <c r="F49" s="86">
        <f t="shared" ref="F49:F51" si="14">G49-E49</f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2">
      <c r="A50" s="103" t="s">
        <v>39</v>
      </c>
      <c r="B50" s="103"/>
      <c r="C50" s="103"/>
      <c r="D50" s="103"/>
      <c r="E50" s="23">
        <f>dec!G50</f>
        <v>0</v>
      </c>
      <c r="F50" s="86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2">
      <c r="A51" s="103" t="s">
        <v>40</v>
      </c>
      <c r="B51" s="103"/>
      <c r="C51" s="103"/>
      <c r="D51" s="103"/>
      <c r="E51" s="23">
        <f>dec!G51</f>
        <v>0</v>
      </c>
      <c r="F51" s="86">
        <f t="shared" si="14"/>
        <v>0</v>
      </c>
      <c r="G51" s="3">
        <f>SUM(H51:K51)</f>
        <v>0</v>
      </c>
      <c r="H51" s="3">
        <v>0</v>
      </c>
      <c r="I51" s="3">
        <v>0</v>
      </c>
      <c r="J51" s="3">
        <v>0</v>
      </c>
      <c r="K51" s="3">
        <v>0</v>
      </c>
    </row>
    <row r="52" spans="1:12" ht="24" customHeight="1">
      <c r="A52" s="116" t="s">
        <v>41</v>
      </c>
      <c r="B52" s="117"/>
      <c r="C52" s="117"/>
      <c r="D52" s="118"/>
      <c r="E52" s="23">
        <f>dec!G52</f>
        <v>555.6</v>
      </c>
      <c r="F52" s="87">
        <f>SUM(F53:F55)</f>
        <v>0</v>
      </c>
      <c r="G52" s="5">
        <f>SUM(G53:G55)</f>
        <v>555.6</v>
      </c>
      <c r="H52" s="5">
        <f>H53+H54+H55</f>
        <v>144</v>
      </c>
      <c r="I52" s="5">
        <f>I53+I54+I55</f>
        <v>153.6</v>
      </c>
      <c r="J52" s="5">
        <f>J53+J54+J55</f>
        <v>128</v>
      </c>
      <c r="K52" s="5">
        <f>K53+K54+K55</f>
        <v>130</v>
      </c>
    </row>
    <row r="53" spans="1:12">
      <c r="A53" s="103" t="s">
        <v>30</v>
      </c>
      <c r="B53" s="103"/>
      <c r="C53" s="103"/>
      <c r="D53" s="103"/>
      <c r="E53" s="23">
        <f>dec!G53</f>
        <v>478.6</v>
      </c>
      <c r="F53" s="86">
        <f t="shared" ref="F53:F55" si="15">G53-E53</f>
        <v>0</v>
      </c>
      <c r="G53" s="3">
        <f>SUM(H53:K53)</f>
        <v>478.6</v>
      </c>
      <c r="H53" s="3">
        <v>117</v>
      </c>
      <c r="I53" s="3">
        <v>128.6</v>
      </c>
      <c r="J53" s="3">
        <v>117</v>
      </c>
      <c r="K53" s="3">
        <v>116</v>
      </c>
    </row>
    <row r="54" spans="1:12">
      <c r="A54" s="103" t="s">
        <v>31</v>
      </c>
      <c r="B54" s="103"/>
      <c r="C54" s="103"/>
      <c r="D54" s="103"/>
      <c r="E54" s="23">
        <f>dec!G54</f>
        <v>64</v>
      </c>
      <c r="F54" s="86">
        <f t="shared" si="15"/>
        <v>0</v>
      </c>
      <c r="G54" s="3">
        <f>SUM(H54:K54)</f>
        <v>64</v>
      </c>
      <c r="H54" s="3">
        <v>23</v>
      </c>
      <c r="I54" s="3">
        <v>22</v>
      </c>
      <c r="J54" s="3">
        <v>8</v>
      </c>
      <c r="K54" s="3">
        <v>11</v>
      </c>
    </row>
    <row r="55" spans="1:12">
      <c r="A55" s="103" t="s">
        <v>42</v>
      </c>
      <c r="B55" s="103"/>
      <c r="C55" s="103"/>
      <c r="D55" s="103"/>
      <c r="E55" s="23">
        <f>dec!G55</f>
        <v>13</v>
      </c>
      <c r="F55" s="86">
        <f t="shared" si="15"/>
        <v>0</v>
      </c>
      <c r="G55" s="3">
        <f>SUM(H55:K55)</f>
        <v>13</v>
      </c>
      <c r="H55" s="3">
        <v>4</v>
      </c>
      <c r="I55" s="3">
        <v>3</v>
      </c>
      <c r="J55" s="3">
        <v>3</v>
      </c>
      <c r="K55" s="3">
        <v>3</v>
      </c>
    </row>
    <row r="56" spans="1:12">
      <c r="A56" s="102" t="s">
        <v>43</v>
      </c>
      <c r="B56" s="102"/>
      <c r="C56" s="102"/>
      <c r="D56" s="102"/>
      <c r="E56" s="23">
        <f>dec!G56</f>
        <v>2564.2200000000003</v>
      </c>
      <c r="F56" s="84">
        <f>SUM(F57:F65)</f>
        <v>0</v>
      </c>
      <c r="G56" s="5">
        <f>SUM(H56:K56)</f>
        <v>2564.2200000000003</v>
      </c>
      <c r="H56" s="5">
        <f>SUM(H57:H65)</f>
        <v>515</v>
      </c>
      <c r="I56" s="5">
        <f>SUM(I57:I65)</f>
        <v>577.9</v>
      </c>
      <c r="J56" s="5">
        <f>SUM(J57:J65)</f>
        <v>901</v>
      </c>
      <c r="K56" s="5">
        <f>SUM(K57:K65)</f>
        <v>570.32000000000005</v>
      </c>
    </row>
    <row r="57" spans="1:12">
      <c r="A57" s="103" t="s">
        <v>44</v>
      </c>
      <c r="B57" s="103"/>
      <c r="C57" s="103"/>
      <c r="D57" s="103"/>
      <c r="E57" s="23">
        <f>dec!G57</f>
        <v>0</v>
      </c>
      <c r="F57" s="86">
        <f t="shared" ref="F57:F65" si="16">G57-E57</f>
        <v>0</v>
      </c>
      <c r="G57" s="7">
        <f t="shared" ref="G57:G100" si="17">SUM(H57:K57)</f>
        <v>0</v>
      </c>
      <c r="H57" s="7">
        <v>0</v>
      </c>
      <c r="I57" s="7">
        <v>0</v>
      </c>
      <c r="J57" s="7">
        <v>0</v>
      </c>
      <c r="K57" s="7">
        <v>0</v>
      </c>
    </row>
    <row r="58" spans="1:12">
      <c r="A58" s="103" t="s">
        <v>45</v>
      </c>
      <c r="B58" s="103"/>
      <c r="C58" s="103"/>
      <c r="D58" s="103"/>
      <c r="E58" s="23">
        <f>dec!G58</f>
        <v>91</v>
      </c>
      <c r="F58" s="62">
        <f t="shared" si="16"/>
        <v>0</v>
      </c>
      <c r="G58" s="7">
        <f t="shared" si="17"/>
        <v>91</v>
      </c>
      <c r="H58" s="7">
        <v>27</v>
      </c>
      <c r="I58" s="7">
        <v>27</v>
      </c>
      <c r="J58" s="7">
        <v>12</v>
      </c>
      <c r="K58" s="7">
        <v>25</v>
      </c>
    </row>
    <row r="59" spans="1:12">
      <c r="A59" s="103" t="s">
        <v>46</v>
      </c>
      <c r="B59" s="103"/>
      <c r="C59" s="103"/>
      <c r="D59" s="103"/>
      <c r="E59" s="23">
        <f>dec!G59</f>
        <v>438.9</v>
      </c>
      <c r="F59" s="86">
        <f t="shared" si="16"/>
        <v>0</v>
      </c>
      <c r="G59" s="3">
        <f t="shared" si="17"/>
        <v>438.9</v>
      </c>
      <c r="H59" s="3">
        <v>168</v>
      </c>
      <c r="I59" s="3">
        <v>26.9</v>
      </c>
      <c r="J59" s="3">
        <v>231.5</v>
      </c>
      <c r="K59" s="3">
        <v>12.5</v>
      </c>
      <c r="L59" s="8"/>
    </row>
    <row r="60" spans="1:12">
      <c r="A60" s="103" t="s">
        <v>47</v>
      </c>
      <c r="B60" s="103"/>
      <c r="C60" s="103"/>
      <c r="D60" s="103"/>
      <c r="E60" s="23">
        <f>dec!G60</f>
        <v>396</v>
      </c>
      <c r="F60" s="86">
        <f t="shared" si="16"/>
        <v>0</v>
      </c>
      <c r="G60" s="7">
        <f t="shared" si="17"/>
        <v>396</v>
      </c>
      <c r="H60" s="7">
        <v>103</v>
      </c>
      <c r="I60" s="7">
        <v>103</v>
      </c>
      <c r="J60" s="7">
        <v>95</v>
      </c>
      <c r="K60" s="7">
        <v>95</v>
      </c>
    </row>
    <row r="61" spans="1:12">
      <c r="A61" s="103" t="s">
        <v>48</v>
      </c>
      <c r="B61" s="103"/>
      <c r="C61" s="103"/>
      <c r="D61" s="103"/>
      <c r="E61" s="23">
        <f>dec!G61</f>
        <v>50.8</v>
      </c>
      <c r="F61" s="86">
        <f t="shared" si="16"/>
        <v>0</v>
      </c>
      <c r="G61" s="7">
        <f t="shared" si="17"/>
        <v>50.8</v>
      </c>
      <c r="H61" s="7">
        <v>9</v>
      </c>
      <c r="I61" s="7">
        <v>9</v>
      </c>
      <c r="J61" s="7">
        <v>8</v>
      </c>
      <c r="K61" s="7">
        <v>24.8</v>
      </c>
    </row>
    <row r="62" spans="1:12">
      <c r="A62" s="103" t="s">
        <v>49</v>
      </c>
      <c r="B62" s="103"/>
      <c r="C62" s="103"/>
      <c r="D62" s="103"/>
      <c r="E62" s="23">
        <f>dec!G62</f>
        <v>21.02</v>
      </c>
      <c r="F62" s="86">
        <f t="shared" si="16"/>
        <v>0</v>
      </c>
      <c r="G62" s="3">
        <f t="shared" si="17"/>
        <v>21.02</v>
      </c>
      <c r="H62" s="3">
        <v>5</v>
      </c>
      <c r="I62" s="3">
        <v>5</v>
      </c>
      <c r="J62" s="3">
        <v>5</v>
      </c>
      <c r="K62" s="3">
        <v>6.02</v>
      </c>
    </row>
    <row r="63" spans="1:12">
      <c r="A63" s="103" t="s">
        <v>50</v>
      </c>
      <c r="B63" s="103"/>
      <c r="C63" s="103"/>
      <c r="D63" s="103"/>
      <c r="E63" s="23">
        <f>dec!G63</f>
        <v>201</v>
      </c>
      <c r="F63" s="86">
        <f t="shared" si="16"/>
        <v>0</v>
      </c>
      <c r="G63" s="7">
        <f t="shared" si="17"/>
        <v>201</v>
      </c>
      <c r="H63" s="7">
        <v>78</v>
      </c>
      <c r="I63" s="7">
        <v>78</v>
      </c>
      <c r="J63" s="7">
        <v>72</v>
      </c>
      <c r="K63" s="7">
        <v>-27</v>
      </c>
    </row>
    <row r="64" spans="1:12">
      <c r="A64" s="103" t="s">
        <v>51</v>
      </c>
      <c r="B64" s="103"/>
      <c r="C64" s="103"/>
      <c r="D64" s="103"/>
      <c r="E64" s="23">
        <f>dec!G64</f>
        <v>0</v>
      </c>
      <c r="F64" s="86">
        <f t="shared" si="16"/>
        <v>0</v>
      </c>
      <c r="G64" s="3">
        <f t="shared" si="17"/>
        <v>0</v>
      </c>
      <c r="H64" s="3">
        <v>0</v>
      </c>
      <c r="I64" s="3">
        <v>0</v>
      </c>
      <c r="J64" s="3">
        <v>0</v>
      </c>
      <c r="K64" s="3">
        <v>0</v>
      </c>
    </row>
    <row r="65" spans="1:13">
      <c r="A65" s="103" t="s">
        <v>52</v>
      </c>
      <c r="B65" s="103"/>
      <c r="C65" s="103"/>
      <c r="D65" s="103"/>
      <c r="E65" s="23">
        <f>dec!G65</f>
        <v>1365.5</v>
      </c>
      <c r="F65" s="86">
        <f t="shared" si="16"/>
        <v>0</v>
      </c>
      <c r="G65" s="3">
        <f t="shared" si="17"/>
        <v>1365.5</v>
      </c>
      <c r="H65" s="3">
        <v>125</v>
      </c>
      <c r="I65" s="3">
        <v>329</v>
      </c>
      <c r="J65" s="3">
        <v>477.5</v>
      </c>
      <c r="K65" s="3">
        <v>434</v>
      </c>
      <c r="L65" s="9"/>
      <c r="M65" s="10"/>
    </row>
    <row r="66" spans="1:13">
      <c r="A66" s="102" t="s">
        <v>53</v>
      </c>
      <c r="B66" s="102"/>
      <c r="C66" s="102"/>
      <c r="D66" s="102"/>
      <c r="E66" s="23">
        <f>dec!G66</f>
        <v>1275.5</v>
      </c>
      <c r="F66" s="84">
        <f>SUM(F67:F71)</f>
        <v>0</v>
      </c>
      <c r="G66" s="5">
        <f>SUM(H66:K66)</f>
        <v>1275.5</v>
      </c>
      <c r="H66" s="5">
        <f>SUM(H67:H71)</f>
        <v>1152</v>
      </c>
      <c r="I66" s="5">
        <f>SUM(I67:I71)</f>
        <v>78.5</v>
      </c>
      <c r="J66" s="5">
        <f>SUM(J67:J71)</f>
        <v>21</v>
      </c>
      <c r="K66" s="5">
        <f>SUM(K67:K71)</f>
        <v>24</v>
      </c>
    </row>
    <row r="67" spans="1:13">
      <c r="A67" s="103" t="s">
        <v>30</v>
      </c>
      <c r="B67" s="103"/>
      <c r="C67" s="103"/>
      <c r="D67" s="103"/>
      <c r="E67" s="23">
        <f>dec!G67</f>
        <v>59.5</v>
      </c>
      <c r="F67" s="86">
        <f t="shared" ref="F67:F71" si="18">G67-E67</f>
        <v>0</v>
      </c>
      <c r="G67" s="3">
        <f t="shared" si="17"/>
        <v>59.5</v>
      </c>
      <c r="H67" s="3">
        <v>16</v>
      </c>
      <c r="I67" s="3">
        <v>15.5</v>
      </c>
      <c r="J67" s="3">
        <v>14</v>
      </c>
      <c r="K67" s="3">
        <v>14</v>
      </c>
    </row>
    <row r="68" spans="1:13">
      <c r="A68" s="103" t="s">
        <v>31</v>
      </c>
      <c r="B68" s="103"/>
      <c r="C68" s="103"/>
      <c r="D68" s="103"/>
      <c r="E68" s="23">
        <f>dec!G68</f>
        <v>122</v>
      </c>
      <c r="F68" s="86">
        <f t="shared" si="18"/>
        <v>0</v>
      </c>
      <c r="G68" s="3">
        <f t="shared" si="17"/>
        <v>122</v>
      </c>
      <c r="H68" s="3">
        <v>43</v>
      </c>
      <c r="I68" s="3">
        <v>63</v>
      </c>
      <c r="J68" s="3">
        <v>6</v>
      </c>
      <c r="K68" s="3">
        <v>10</v>
      </c>
    </row>
    <row r="69" spans="1:13">
      <c r="A69" s="103" t="s">
        <v>76</v>
      </c>
      <c r="B69" s="103"/>
      <c r="C69" s="103"/>
      <c r="D69" s="103"/>
      <c r="E69" s="23">
        <f>dec!G69</f>
        <v>2</v>
      </c>
      <c r="F69" s="86">
        <f t="shared" si="18"/>
        <v>0</v>
      </c>
      <c r="G69" s="3">
        <f t="shared" si="17"/>
        <v>2</v>
      </c>
      <c r="H69" s="3">
        <v>1</v>
      </c>
      <c r="I69" s="3">
        <v>0</v>
      </c>
      <c r="J69" s="3">
        <v>1</v>
      </c>
      <c r="K69" s="3">
        <v>0</v>
      </c>
    </row>
    <row r="70" spans="1:13">
      <c r="A70" s="103" t="s">
        <v>77</v>
      </c>
      <c r="B70" s="103"/>
      <c r="C70" s="103"/>
      <c r="D70" s="103"/>
      <c r="E70" s="23">
        <f>dec!G70</f>
        <v>1017</v>
      </c>
      <c r="F70" s="86">
        <f t="shared" si="18"/>
        <v>0</v>
      </c>
      <c r="G70" s="3">
        <f t="shared" si="17"/>
        <v>1017</v>
      </c>
      <c r="H70" s="3">
        <v>1017</v>
      </c>
      <c r="I70" s="3">
        <v>0</v>
      </c>
      <c r="J70" s="3">
        <v>0</v>
      </c>
      <c r="K70" s="3">
        <v>0</v>
      </c>
    </row>
    <row r="71" spans="1:13">
      <c r="A71" s="103" t="s">
        <v>78</v>
      </c>
      <c r="B71" s="103"/>
      <c r="C71" s="103"/>
      <c r="D71" s="103"/>
      <c r="E71" s="23">
        <f>dec!G71</f>
        <v>75</v>
      </c>
      <c r="F71" s="86">
        <f t="shared" si="18"/>
        <v>0</v>
      </c>
      <c r="G71" s="3">
        <f t="shared" si="17"/>
        <v>75</v>
      </c>
      <c r="H71" s="3">
        <v>75</v>
      </c>
      <c r="I71" s="3">
        <v>0</v>
      </c>
      <c r="J71" s="3">
        <v>0</v>
      </c>
      <c r="K71" s="3">
        <v>0</v>
      </c>
    </row>
    <row r="72" spans="1:13">
      <c r="A72" s="102" t="s">
        <v>54</v>
      </c>
      <c r="B72" s="102"/>
      <c r="C72" s="102"/>
      <c r="D72" s="102"/>
      <c r="E72" s="23">
        <f>dec!G72</f>
        <v>1079</v>
      </c>
      <c r="F72" s="84">
        <f>SUM(F73:F76)</f>
        <v>0</v>
      </c>
      <c r="G72" s="5">
        <f t="shared" si="17"/>
        <v>1079</v>
      </c>
      <c r="H72" s="5">
        <f>SUM(H73:H76)</f>
        <v>383</v>
      </c>
      <c r="I72" s="5">
        <f>SUM(I73:I76)</f>
        <v>283</v>
      </c>
      <c r="J72" s="5">
        <f>SUM(J73:J76)</f>
        <v>282</v>
      </c>
      <c r="K72" s="5">
        <f>SUM(K73:K76)</f>
        <v>131</v>
      </c>
    </row>
    <row r="73" spans="1:13">
      <c r="A73" s="115" t="s">
        <v>30</v>
      </c>
      <c r="B73" s="115"/>
      <c r="C73" s="115"/>
      <c r="D73" s="115"/>
      <c r="E73" s="23">
        <f>dec!G73</f>
        <v>0</v>
      </c>
      <c r="F73" s="86">
        <f t="shared" ref="F73:F76" si="19">G73-E73</f>
        <v>0</v>
      </c>
      <c r="G73" s="3">
        <f t="shared" si="17"/>
        <v>0</v>
      </c>
      <c r="H73" s="3">
        <v>0</v>
      </c>
      <c r="I73" s="3">
        <v>0</v>
      </c>
      <c r="J73" s="3">
        <v>0</v>
      </c>
      <c r="K73" s="3">
        <v>0</v>
      </c>
    </row>
    <row r="74" spans="1:13">
      <c r="A74" s="103" t="s">
        <v>31</v>
      </c>
      <c r="B74" s="103"/>
      <c r="C74" s="103"/>
      <c r="D74" s="103"/>
      <c r="E74" s="23">
        <f>dec!G74</f>
        <v>654</v>
      </c>
      <c r="F74" s="86">
        <f t="shared" si="19"/>
        <v>0</v>
      </c>
      <c r="G74" s="3">
        <f t="shared" si="17"/>
        <v>654</v>
      </c>
      <c r="H74" s="3">
        <v>120</v>
      </c>
      <c r="I74" s="3">
        <v>246</v>
      </c>
      <c r="J74" s="3">
        <v>207</v>
      </c>
      <c r="K74" s="3">
        <v>81</v>
      </c>
    </row>
    <row r="75" spans="1:13">
      <c r="A75" s="103" t="s">
        <v>100</v>
      </c>
      <c r="B75" s="103"/>
      <c r="C75" s="103"/>
      <c r="D75" s="103"/>
      <c r="E75" s="23">
        <f>dec!G75</f>
        <v>200</v>
      </c>
      <c r="F75" s="86">
        <f t="shared" si="19"/>
        <v>0</v>
      </c>
      <c r="G75" s="3">
        <f t="shared" si="17"/>
        <v>200</v>
      </c>
      <c r="H75" s="3">
        <v>38</v>
      </c>
      <c r="I75" s="3">
        <v>37</v>
      </c>
      <c r="J75" s="3">
        <v>75</v>
      </c>
      <c r="K75" s="3">
        <v>50</v>
      </c>
    </row>
    <row r="76" spans="1:13">
      <c r="A76" s="103" t="s">
        <v>52</v>
      </c>
      <c r="B76" s="103"/>
      <c r="C76" s="103"/>
      <c r="D76" s="103"/>
      <c r="E76" s="23">
        <f>dec!G76</f>
        <v>225</v>
      </c>
      <c r="F76" s="86">
        <f t="shared" si="19"/>
        <v>0</v>
      </c>
      <c r="G76" s="3">
        <f t="shared" si="17"/>
        <v>225</v>
      </c>
      <c r="H76" s="3">
        <v>225</v>
      </c>
      <c r="I76" s="3">
        <v>0</v>
      </c>
      <c r="J76" s="3">
        <v>0</v>
      </c>
      <c r="K76" s="3">
        <v>0</v>
      </c>
    </row>
    <row r="77" spans="1:13">
      <c r="A77" s="120" t="s">
        <v>55</v>
      </c>
      <c r="B77" s="120"/>
      <c r="C77" s="120"/>
      <c r="D77" s="120"/>
      <c r="E77" s="23">
        <f>dec!G77</f>
        <v>2863</v>
      </c>
      <c r="F77" s="88">
        <f>SUM(F78:F80)</f>
        <v>0</v>
      </c>
      <c r="G77" s="5">
        <f>SUM(H77:K77)</f>
        <v>2863</v>
      </c>
      <c r="H77" s="5">
        <f>SUM(H78:H80)</f>
        <v>620</v>
      </c>
      <c r="I77" s="5">
        <f>SUM(I78:I80)</f>
        <v>688</v>
      </c>
      <c r="J77" s="5">
        <f>SUM(J78:J80)</f>
        <v>784</v>
      </c>
      <c r="K77" s="5">
        <f>SUM(K78:K80)</f>
        <v>771</v>
      </c>
    </row>
    <row r="78" spans="1:13">
      <c r="A78" s="103" t="s">
        <v>56</v>
      </c>
      <c r="B78" s="103"/>
      <c r="C78" s="103"/>
      <c r="D78" s="103"/>
      <c r="E78" s="23">
        <f>dec!G78</f>
        <v>1425</v>
      </c>
      <c r="F78" s="86">
        <f t="shared" ref="F78:F80" si="20">G78-E78</f>
        <v>0</v>
      </c>
      <c r="G78" s="3">
        <f t="shared" si="17"/>
        <v>1425</v>
      </c>
      <c r="H78" s="3">
        <v>351</v>
      </c>
      <c r="I78" s="3">
        <v>383</v>
      </c>
      <c r="J78" s="3">
        <v>336</v>
      </c>
      <c r="K78" s="3">
        <v>355</v>
      </c>
    </row>
    <row r="79" spans="1:13">
      <c r="A79" s="103" t="s">
        <v>57</v>
      </c>
      <c r="B79" s="103"/>
      <c r="C79" s="103"/>
      <c r="D79" s="103"/>
      <c r="E79" s="23">
        <f>dec!G79</f>
        <v>1402</v>
      </c>
      <c r="F79" s="86">
        <f t="shared" si="20"/>
        <v>0</v>
      </c>
      <c r="G79" s="3">
        <f t="shared" si="17"/>
        <v>1402</v>
      </c>
      <c r="H79" s="3">
        <v>256</v>
      </c>
      <c r="I79" s="3">
        <v>291</v>
      </c>
      <c r="J79" s="3">
        <v>439</v>
      </c>
      <c r="K79" s="3">
        <v>416</v>
      </c>
    </row>
    <row r="80" spans="1:13">
      <c r="A80" s="121" t="s">
        <v>58</v>
      </c>
      <c r="B80" s="121"/>
      <c r="C80" s="121"/>
      <c r="D80" s="121"/>
      <c r="E80" s="23">
        <f>dec!G80</f>
        <v>36</v>
      </c>
      <c r="F80" s="86">
        <f t="shared" si="20"/>
        <v>0</v>
      </c>
      <c r="G80" s="3">
        <f t="shared" si="17"/>
        <v>36</v>
      </c>
      <c r="H80" s="3">
        <v>13</v>
      </c>
      <c r="I80" s="3">
        <v>14</v>
      </c>
      <c r="J80" s="3">
        <v>9</v>
      </c>
      <c r="K80" s="3">
        <v>0</v>
      </c>
    </row>
    <row r="81" spans="1:11">
      <c r="A81" s="102" t="s">
        <v>59</v>
      </c>
      <c r="B81" s="102"/>
      <c r="C81" s="102"/>
      <c r="D81" s="102"/>
      <c r="E81" s="23">
        <f>dec!G81</f>
        <v>7004.5</v>
      </c>
      <c r="F81" s="84">
        <f>SUM(F82:F84)</f>
        <v>0</v>
      </c>
      <c r="G81" s="5">
        <f>SUM(H81:K81)</f>
        <v>7004.5</v>
      </c>
      <c r="H81" s="5">
        <f>SUM(H82:H84)</f>
        <v>3733</v>
      </c>
      <c r="I81" s="5">
        <f t="shared" ref="I81:K81" si="21">SUM(I82:I84)</f>
        <v>2985</v>
      </c>
      <c r="J81" s="5">
        <f t="shared" si="21"/>
        <v>290</v>
      </c>
      <c r="K81" s="5">
        <f t="shared" si="21"/>
        <v>-3.5</v>
      </c>
    </row>
    <row r="82" spans="1:11">
      <c r="A82" s="103" t="s">
        <v>31</v>
      </c>
      <c r="B82" s="103"/>
      <c r="C82" s="103"/>
      <c r="D82" s="103"/>
      <c r="E82" s="23">
        <f>dec!G82</f>
        <v>327.5</v>
      </c>
      <c r="F82" s="86">
        <f t="shared" ref="F82:F84" si="22">G82-E82</f>
        <v>0</v>
      </c>
      <c r="G82" s="3">
        <f t="shared" si="17"/>
        <v>327.5</v>
      </c>
      <c r="H82" s="3">
        <v>90</v>
      </c>
      <c r="I82" s="3">
        <v>196</v>
      </c>
      <c r="J82" s="3">
        <v>45</v>
      </c>
      <c r="K82" s="3">
        <v>-3.5</v>
      </c>
    </row>
    <row r="83" spans="1:11">
      <c r="A83" s="103" t="s">
        <v>60</v>
      </c>
      <c r="B83" s="103"/>
      <c r="C83" s="103"/>
      <c r="D83" s="103"/>
      <c r="E83" s="23">
        <f>dec!G83</f>
        <v>6677</v>
      </c>
      <c r="F83" s="86">
        <f t="shared" si="22"/>
        <v>0</v>
      </c>
      <c r="G83" s="3">
        <f t="shared" si="17"/>
        <v>6677</v>
      </c>
      <c r="H83" s="3">
        <v>3643</v>
      </c>
      <c r="I83" s="3">
        <v>2789</v>
      </c>
      <c r="J83" s="3">
        <v>245</v>
      </c>
      <c r="K83" s="3">
        <v>0</v>
      </c>
    </row>
    <row r="84" spans="1:11">
      <c r="A84" s="103" t="s">
        <v>33</v>
      </c>
      <c r="B84" s="103"/>
      <c r="C84" s="103"/>
      <c r="D84" s="103"/>
      <c r="E84" s="23">
        <f>dec!G84</f>
        <v>0</v>
      </c>
      <c r="F84" s="86">
        <f t="shared" si="22"/>
        <v>0</v>
      </c>
      <c r="G84" s="3">
        <f t="shared" si="17"/>
        <v>0</v>
      </c>
      <c r="H84" s="3">
        <v>0</v>
      </c>
      <c r="I84" s="3">
        <v>0</v>
      </c>
      <c r="J84" s="3">
        <v>0</v>
      </c>
      <c r="K84" s="3">
        <v>0</v>
      </c>
    </row>
    <row r="85" spans="1:11">
      <c r="A85" s="102" t="s">
        <v>61</v>
      </c>
      <c r="B85" s="102"/>
      <c r="C85" s="102"/>
      <c r="D85" s="102"/>
      <c r="E85" s="23">
        <f>dec!G85</f>
        <v>22117.5</v>
      </c>
      <c r="F85" s="84">
        <f>F86+F87</f>
        <v>0</v>
      </c>
      <c r="G85" s="5">
        <f t="shared" si="17"/>
        <v>22117.5</v>
      </c>
      <c r="H85" s="5">
        <f>SUM(H86:H87)</f>
        <v>686.5</v>
      </c>
      <c r="I85" s="5">
        <f>SUM(I86:I87)</f>
        <v>3</v>
      </c>
      <c r="J85" s="5">
        <f>SUM(J86:J87)</f>
        <v>10453</v>
      </c>
      <c r="K85" s="5">
        <f>SUM(K86:K87)</f>
        <v>10975</v>
      </c>
    </row>
    <row r="86" spans="1:11">
      <c r="A86" s="103" t="s">
        <v>31</v>
      </c>
      <c r="B86" s="103"/>
      <c r="C86" s="103"/>
      <c r="D86" s="103"/>
      <c r="E86" s="23">
        <f>dec!G86</f>
        <v>31.5</v>
      </c>
      <c r="F86" s="86">
        <f t="shared" ref="F86:F87" si="23">G86-E86</f>
        <v>0</v>
      </c>
      <c r="G86" s="3">
        <f t="shared" si="17"/>
        <v>31.5</v>
      </c>
      <c r="H86" s="3">
        <v>28.5</v>
      </c>
      <c r="I86" s="3">
        <v>3</v>
      </c>
      <c r="J86" s="3">
        <v>0</v>
      </c>
      <c r="K86" s="3">
        <v>0</v>
      </c>
    </row>
    <row r="87" spans="1:11">
      <c r="A87" s="103" t="s">
        <v>52</v>
      </c>
      <c r="B87" s="103"/>
      <c r="C87" s="103"/>
      <c r="D87" s="103"/>
      <c r="E87" s="23">
        <f>dec!G87</f>
        <v>22086</v>
      </c>
      <c r="F87" s="86">
        <f t="shared" si="23"/>
        <v>0</v>
      </c>
      <c r="G87" s="3">
        <f t="shared" si="17"/>
        <v>22086</v>
      </c>
      <c r="H87" s="3">
        <v>658</v>
      </c>
      <c r="I87" s="3">
        <v>0</v>
      </c>
      <c r="J87" s="3">
        <v>10453</v>
      </c>
      <c r="K87" s="3">
        <v>10975</v>
      </c>
    </row>
    <row r="88" spans="1:11">
      <c r="A88" s="102" t="s">
        <v>62</v>
      </c>
      <c r="B88" s="102"/>
      <c r="C88" s="102"/>
      <c r="D88" s="102"/>
      <c r="E88" s="23">
        <f>dec!G88</f>
        <v>0</v>
      </c>
      <c r="F88" s="84">
        <f>F89+F90</f>
        <v>0</v>
      </c>
      <c r="G88" s="5">
        <f t="shared" si="17"/>
        <v>0</v>
      </c>
      <c r="H88" s="5">
        <f>SUM(H89:H90)</f>
        <v>0</v>
      </c>
      <c r="I88" s="5">
        <f>SUM(I89:I90)</f>
        <v>0</v>
      </c>
      <c r="J88" s="5">
        <f>SUM(J89:J90)</f>
        <v>0</v>
      </c>
      <c r="K88" s="5">
        <f>SUM(K89:K90)</f>
        <v>0</v>
      </c>
    </row>
    <row r="89" spans="1:11">
      <c r="A89" s="103" t="s">
        <v>31</v>
      </c>
      <c r="B89" s="103"/>
      <c r="C89" s="103"/>
      <c r="D89" s="103"/>
      <c r="E89" s="23">
        <f>dec!G89</f>
        <v>0</v>
      </c>
      <c r="F89" s="86">
        <f t="shared" ref="F89:F90" si="24">G89-E89</f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3" t="s">
        <v>52</v>
      </c>
      <c r="B90" s="103"/>
      <c r="C90" s="103"/>
      <c r="D90" s="103"/>
      <c r="E90" s="23">
        <f>dec!G90</f>
        <v>0</v>
      </c>
      <c r="F90" s="86">
        <f t="shared" si="24"/>
        <v>0</v>
      </c>
      <c r="G90" s="3">
        <f t="shared" si="17"/>
        <v>0</v>
      </c>
      <c r="H90" s="3">
        <v>0</v>
      </c>
      <c r="I90" s="3">
        <v>0</v>
      </c>
      <c r="J90" s="3">
        <v>0</v>
      </c>
      <c r="K90" s="3">
        <v>0</v>
      </c>
    </row>
    <row r="91" spans="1:11">
      <c r="A91" s="102" t="s">
        <v>63</v>
      </c>
      <c r="B91" s="102"/>
      <c r="C91" s="102"/>
      <c r="D91" s="102"/>
      <c r="E91" s="23">
        <f>dec!G91</f>
        <v>9271.75</v>
      </c>
      <c r="F91" s="84">
        <f>SUM(F92:F95)</f>
        <v>0</v>
      </c>
      <c r="G91" s="5">
        <f>SUM(H91:K91)</f>
        <v>9271.75</v>
      </c>
      <c r="H91" s="5">
        <f>SUM(H92:H95)</f>
        <v>6600.5</v>
      </c>
      <c r="I91" s="5">
        <f>SUM(I92:I95)</f>
        <v>1010.75</v>
      </c>
      <c r="J91" s="5">
        <f>SUM(J92:J95)</f>
        <v>624.5</v>
      </c>
      <c r="K91" s="5">
        <f>SUM(K92:K95)</f>
        <v>1036</v>
      </c>
    </row>
    <row r="92" spans="1:11">
      <c r="A92" s="103" t="s">
        <v>64</v>
      </c>
      <c r="B92" s="103"/>
      <c r="C92" s="103"/>
      <c r="D92" s="103"/>
      <c r="E92" s="23">
        <f>dec!G92</f>
        <v>0</v>
      </c>
      <c r="F92" s="86">
        <f t="shared" ref="F92:F95" si="25">G92-E92</f>
        <v>0</v>
      </c>
      <c r="G92" s="3">
        <f t="shared" si="17"/>
        <v>0</v>
      </c>
      <c r="H92" s="3">
        <v>0</v>
      </c>
      <c r="I92" s="3">
        <v>0</v>
      </c>
      <c r="J92" s="3">
        <v>0</v>
      </c>
      <c r="K92" s="3">
        <v>0</v>
      </c>
    </row>
    <row r="93" spans="1:11">
      <c r="A93" s="103" t="s">
        <v>65</v>
      </c>
      <c r="B93" s="103"/>
      <c r="C93" s="103"/>
      <c r="D93" s="103"/>
      <c r="E93" s="23">
        <f>dec!G93</f>
        <v>424.75</v>
      </c>
      <c r="F93" s="86">
        <f t="shared" si="25"/>
        <v>0</v>
      </c>
      <c r="G93" s="3">
        <f t="shared" si="17"/>
        <v>424.75</v>
      </c>
      <c r="H93" s="3">
        <v>238</v>
      </c>
      <c r="I93" s="3">
        <v>98.75</v>
      </c>
      <c r="J93" s="3">
        <v>-165</v>
      </c>
      <c r="K93" s="3">
        <v>253</v>
      </c>
    </row>
    <row r="94" spans="1:11">
      <c r="A94" s="103" t="s">
        <v>33</v>
      </c>
      <c r="B94" s="103"/>
      <c r="C94" s="103"/>
      <c r="D94" s="103"/>
      <c r="E94" s="23">
        <f>dec!G94</f>
        <v>0</v>
      </c>
      <c r="F94" s="86">
        <f t="shared" si="25"/>
        <v>0</v>
      </c>
      <c r="G94" s="3">
        <f>SUM(H94:K94)</f>
        <v>0</v>
      </c>
      <c r="H94" s="3">
        <v>0</v>
      </c>
      <c r="I94" s="3">
        <v>0</v>
      </c>
      <c r="J94" s="3">
        <v>0</v>
      </c>
      <c r="K94" s="3">
        <v>0</v>
      </c>
    </row>
    <row r="95" spans="1:11">
      <c r="A95" s="103" t="s">
        <v>52</v>
      </c>
      <c r="B95" s="103"/>
      <c r="C95" s="103"/>
      <c r="D95" s="103"/>
      <c r="E95" s="23">
        <f>dec!G95</f>
        <v>8847</v>
      </c>
      <c r="F95" s="86">
        <f t="shared" si="25"/>
        <v>0</v>
      </c>
      <c r="G95" s="3">
        <f t="shared" si="17"/>
        <v>8847</v>
      </c>
      <c r="H95" s="3">
        <v>6362.5</v>
      </c>
      <c r="I95" s="3">
        <v>912</v>
      </c>
      <c r="J95" s="3">
        <v>789.5</v>
      </c>
      <c r="K95" s="3">
        <v>783</v>
      </c>
    </row>
    <row r="96" spans="1:11">
      <c r="A96" s="102" t="s">
        <v>66</v>
      </c>
      <c r="B96" s="102"/>
      <c r="C96" s="102"/>
      <c r="D96" s="102"/>
      <c r="E96" s="23">
        <f>dec!G96</f>
        <v>618.25</v>
      </c>
      <c r="F96" s="84">
        <f>SUM(F97:F100)</f>
        <v>0</v>
      </c>
      <c r="G96" s="5">
        <f>SUM(H96:K96)</f>
        <v>618.25</v>
      </c>
      <c r="H96" s="5">
        <f>SUM(H97:H101)</f>
        <v>138</v>
      </c>
      <c r="I96" s="5">
        <f t="shared" ref="I96:K96" si="26">SUM(I97:I101)</f>
        <v>115.25</v>
      </c>
      <c r="J96" s="5">
        <f t="shared" si="26"/>
        <v>291</v>
      </c>
      <c r="K96" s="5">
        <f t="shared" si="26"/>
        <v>74</v>
      </c>
    </row>
    <row r="97" spans="1:11">
      <c r="A97" s="103" t="s">
        <v>30</v>
      </c>
      <c r="B97" s="103"/>
      <c r="C97" s="103"/>
      <c r="D97" s="103"/>
      <c r="E97" s="23">
        <f>dec!G97</f>
        <v>278.25</v>
      </c>
      <c r="F97" s="86">
        <f t="shared" ref="F97:F101" si="27">G97-E97</f>
        <v>0</v>
      </c>
      <c r="G97" s="3">
        <f t="shared" si="17"/>
        <v>278.25</v>
      </c>
      <c r="H97" s="3">
        <v>68</v>
      </c>
      <c r="I97" s="3">
        <v>75.25</v>
      </c>
      <c r="J97" s="3">
        <v>68</v>
      </c>
      <c r="K97" s="3">
        <v>67</v>
      </c>
    </row>
    <row r="98" spans="1:11">
      <c r="A98" s="103" t="s">
        <v>65</v>
      </c>
      <c r="B98" s="103"/>
      <c r="C98" s="103"/>
      <c r="D98" s="103"/>
      <c r="E98" s="23">
        <f>dec!G98</f>
        <v>129</v>
      </c>
      <c r="F98" s="86">
        <f t="shared" si="27"/>
        <v>0</v>
      </c>
      <c r="G98" s="3">
        <f t="shared" si="17"/>
        <v>129</v>
      </c>
      <c r="H98" s="3">
        <v>48</v>
      </c>
      <c r="I98" s="3">
        <v>38</v>
      </c>
      <c r="J98" s="3">
        <v>38</v>
      </c>
      <c r="K98" s="3">
        <v>5</v>
      </c>
    </row>
    <row r="99" spans="1:11">
      <c r="A99" s="103" t="s">
        <v>42</v>
      </c>
      <c r="B99" s="103"/>
      <c r="C99" s="103"/>
      <c r="D99" s="103"/>
      <c r="E99" s="23">
        <f>dec!G99</f>
        <v>8</v>
      </c>
      <c r="F99" s="86">
        <f t="shared" si="27"/>
        <v>0</v>
      </c>
      <c r="G99" s="3">
        <f t="shared" si="17"/>
        <v>8</v>
      </c>
      <c r="H99" s="3">
        <v>2</v>
      </c>
      <c r="I99" s="3">
        <v>2</v>
      </c>
      <c r="J99" s="3">
        <v>2</v>
      </c>
      <c r="K99" s="3">
        <v>2</v>
      </c>
    </row>
    <row r="100" spans="1:11">
      <c r="A100" s="103" t="s">
        <v>52</v>
      </c>
      <c r="B100" s="103"/>
      <c r="C100" s="103"/>
      <c r="D100" s="103"/>
      <c r="E100" s="23">
        <f>dec!G100</f>
        <v>8</v>
      </c>
      <c r="F100" s="86">
        <f t="shared" si="27"/>
        <v>0</v>
      </c>
      <c r="G100" s="3">
        <f t="shared" si="17"/>
        <v>8</v>
      </c>
      <c r="H100" s="3">
        <v>20</v>
      </c>
      <c r="I100" s="3">
        <v>0</v>
      </c>
      <c r="J100" s="3">
        <v>-12</v>
      </c>
      <c r="K100" s="3">
        <v>0</v>
      </c>
    </row>
    <row r="101" spans="1:11">
      <c r="A101" s="103" t="s">
        <v>77</v>
      </c>
      <c r="B101" s="103"/>
      <c r="C101" s="103"/>
      <c r="D101" s="103"/>
      <c r="E101" s="23">
        <f>dec!G101</f>
        <v>0</v>
      </c>
      <c r="F101" s="86">
        <f t="shared" si="27"/>
        <v>0</v>
      </c>
      <c r="G101" s="3">
        <v>0</v>
      </c>
      <c r="H101" s="3">
        <v>0</v>
      </c>
      <c r="I101" s="3">
        <v>0</v>
      </c>
      <c r="J101" s="3">
        <v>195</v>
      </c>
      <c r="K101" s="3">
        <v>0</v>
      </c>
    </row>
    <row r="102" spans="1:11">
      <c r="A102" s="122" t="s">
        <v>67</v>
      </c>
      <c r="B102" s="122"/>
      <c r="C102" s="122"/>
      <c r="D102" s="122"/>
      <c r="E102" s="23">
        <f>dec!G102</f>
        <v>-8564</v>
      </c>
      <c r="F102" s="89">
        <f>F103+F104</f>
        <v>0</v>
      </c>
      <c r="G102" s="5">
        <f>G5-G35</f>
        <v>-8564</v>
      </c>
      <c r="H102" s="5">
        <f t="shared" ref="H102:K102" si="28">H5-H35</f>
        <v>-8862</v>
      </c>
      <c r="I102" s="5">
        <f t="shared" si="28"/>
        <v>0</v>
      </c>
      <c r="J102" s="5">
        <f t="shared" si="28"/>
        <v>0</v>
      </c>
      <c r="K102" s="5">
        <f t="shared" si="28"/>
        <v>298</v>
      </c>
    </row>
    <row r="103" spans="1:11">
      <c r="A103" s="103" t="s">
        <v>68</v>
      </c>
      <c r="B103" s="103"/>
      <c r="C103" s="103"/>
      <c r="D103" s="103"/>
      <c r="E103" s="23">
        <f>dec!G103</f>
        <v>0</v>
      </c>
      <c r="F103" s="89">
        <f t="shared" ref="F103:F104" si="29">F104+F105</f>
        <v>0</v>
      </c>
      <c r="G103" s="3">
        <f>SUM(H103:K103)</f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>
      <c r="A104" s="103" t="s">
        <v>69</v>
      </c>
      <c r="B104" s="103"/>
      <c r="C104" s="103"/>
      <c r="D104" s="103"/>
      <c r="E104" s="23">
        <f>dec!G104</f>
        <v>-8564</v>
      </c>
      <c r="F104" s="89">
        <f t="shared" si="29"/>
        <v>0</v>
      </c>
      <c r="G104" s="3">
        <f>SUM(H104:K104)</f>
        <v>-8564</v>
      </c>
      <c r="H104" s="71">
        <f>H5-H35</f>
        <v>-8862</v>
      </c>
      <c r="I104" s="3">
        <f t="shared" ref="I104:K104" si="30">I5-I35</f>
        <v>0</v>
      </c>
      <c r="J104" s="3">
        <f t="shared" si="30"/>
        <v>0</v>
      </c>
      <c r="K104" s="3">
        <f t="shared" si="30"/>
        <v>298</v>
      </c>
    </row>
    <row r="106" spans="1:11">
      <c r="A106" s="6"/>
    </row>
    <row r="107" spans="1:11">
      <c r="A107" s="6" t="s">
        <v>71</v>
      </c>
      <c r="G107" s="6" t="s">
        <v>72</v>
      </c>
    </row>
    <row r="108" spans="1:11">
      <c r="A108" s="6" t="s">
        <v>73</v>
      </c>
      <c r="G108" s="6" t="s">
        <v>74</v>
      </c>
    </row>
  </sheetData>
  <mergeCells count="102"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:K2"/>
    <mergeCell ref="A4:D4"/>
    <mergeCell ref="A5:D5"/>
    <mergeCell ref="A6:D6"/>
    <mergeCell ref="A7:D7"/>
    <mergeCell ref="A8:D8"/>
    <mergeCell ref="A15:D15"/>
    <mergeCell ref="A16:D16"/>
    <mergeCell ref="A17:D17"/>
  </mergeCells>
  <pageMargins left="0.7" right="0.7" top="0.75" bottom="0.75" header="0.3" footer="0.3"/>
  <pageSetup scale="82" orientation="portrait" r:id="rId1"/>
  <rowBreaks count="1" manualBreakCount="1">
    <brk id="52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view="pageBreakPreview" topLeftCell="A19" zoomScaleNormal="100" zoomScaleSheetLayoutView="100" workbookViewId="0">
      <selection activeCell="A7" sqref="A7:D7"/>
    </sheetView>
  </sheetViews>
  <sheetFormatPr defaultRowHeight="15"/>
  <cols>
    <col min="4" max="4" width="9.5703125" customWidth="1"/>
    <col min="5" max="5" width="10.140625" customWidth="1"/>
    <col min="6" max="7" width="9.28515625" bestFit="1" customWidth="1"/>
    <col min="8" max="9" width="9.5703125" bestFit="1" customWidth="1"/>
  </cols>
  <sheetData>
    <row r="1" spans="1:9" ht="15.75">
      <c r="A1" s="91" t="s">
        <v>107</v>
      </c>
      <c r="E1" s="6"/>
      <c r="H1" s="6" t="s">
        <v>113</v>
      </c>
    </row>
    <row r="2" spans="1:9" ht="15.75">
      <c r="A2" s="91" t="s">
        <v>108</v>
      </c>
      <c r="E2" s="6"/>
    </row>
    <row r="3" spans="1:9" ht="15.75">
      <c r="A3" s="93" t="s">
        <v>112</v>
      </c>
      <c r="B3" s="93"/>
      <c r="C3" s="93"/>
      <c r="D3" s="93"/>
      <c r="E3" s="93"/>
      <c r="F3" s="93"/>
      <c r="G3" s="93"/>
      <c r="H3" s="93"/>
      <c r="I3" s="93"/>
    </row>
    <row r="4" spans="1:9" ht="15" customHeight="1">
      <c r="A4" s="93"/>
      <c r="B4" s="93"/>
      <c r="C4" s="93"/>
      <c r="D4" s="93"/>
      <c r="E4" s="93"/>
      <c r="F4" s="93"/>
      <c r="G4" s="93"/>
      <c r="H4" s="93"/>
      <c r="I4" s="93"/>
    </row>
    <row r="5" spans="1:9">
      <c r="A5" s="99" t="s">
        <v>116</v>
      </c>
      <c r="B5" s="99"/>
      <c r="C5" s="99"/>
      <c r="D5" s="99"/>
      <c r="E5" s="99"/>
      <c r="F5" s="99"/>
      <c r="G5" s="99"/>
      <c r="H5" s="99"/>
      <c r="I5" s="99"/>
    </row>
    <row r="6" spans="1:9">
      <c r="A6" s="97"/>
      <c r="B6" s="97"/>
      <c r="C6" s="97"/>
      <c r="D6" s="97"/>
      <c r="E6" s="97"/>
      <c r="F6" s="97"/>
      <c r="G6" s="97"/>
      <c r="H6" s="97"/>
      <c r="I6" s="97"/>
    </row>
    <row r="7" spans="1:9">
      <c r="A7" s="100" t="s">
        <v>0</v>
      </c>
      <c r="B7" s="100"/>
      <c r="C7" s="100"/>
      <c r="D7" s="100"/>
      <c r="E7" s="1" t="s">
        <v>75</v>
      </c>
      <c r="F7" s="98" t="s">
        <v>1</v>
      </c>
      <c r="G7" s="98" t="s">
        <v>2</v>
      </c>
      <c r="H7" s="98" t="s">
        <v>3</v>
      </c>
      <c r="I7" s="98" t="s">
        <v>4</v>
      </c>
    </row>
    <row r="8" spans="1:9">
      <c r="A8" s="101" t="s">
        <v>5</v>
      </c>
      <c r="B8" s="101"/>
      <c r="C8" s="101"/>
      <c r="D8" s="101"/>
      <c r="E8" s="21">
        <f>E9+E10+E14+E30+E31</f>
        <v>42153</v>
      </c>
      <c r="F8" s="21">
        <f>F9+F10+F14+F30+F31</f>
        <v>10010.75</v>
      </c>
      <c r="G8" s="21">
        <f t="shared" ref="G8:I8" si="0">G9+G10+G14+G30+G31</f>
        <v>14384.75</v>
      </c>
      <c r="H8" s="21">
        <f t="shared" si="0"/>
        <v>9848.75</v>
      </c>
      <c r="I8" s="21">
        <f t="shared" si="0"/>
        <v>7908.75</v>
      </c>
    </row>
    <row r="9" spans="1:9">
      <c r="A9" s="102" t="s">
        <v>6</v>
      </c>
      <c r="B9" s="102"/>
      <c r="C9" s="102"/>
      <c r="D9" s="102"/>
      <c r="E9" s="4">
        <f>SUM(F9:I9)</f>
        <v>2215</v>
      </c>
      <c r="F9" s="4">
        <v>607.75</v>
      </c>
      <c r="G9" s="4">
        <v>563.75</v>
      </c>
      <c r="H9" s="4">
        <v>528.75</v>
      </c>
      <c r="I9" s="4">
        <v>514.75</v>
      </c>
    </row>
    <row r="10" spans="1:9">
      <c r="A10" s="102" t="s">
        <v>7</v>
      </c>
      <c r="B10" s="102"/>
      <c r="C10" s="102"/>
      <c r="D10" s="102"/>
      <c r="E10" s="4">
        <f>E11+E12 +E13</f>
        <v>2936</v>
      </c>
      <c r="F10" s="4">
        <f>F11+F12 +F13</f>
        <v>830</v>
      </c>
      <c r="G10" s="4">
        <f>G11+G12 +G13</f>
        <v>791</v>
      </c>
      <c r="H10" s="4">
        <f>H11+H12 +H13</f>
        <v>753</v>
      </c>
      <c r="I10" s="4">
        <f>I11+I12 +I13</f>
        <v>562</v>
      </c>
    </row>
    <row r="11" spans="1:9">
      <c r="A11" s="103" t="s">
        <v>8</v>
      </c>
      <c r="B11" s="103"/>
      <c r="C11" s="103"/>
      <c r="D11" s="103"/>
      <c r="E11" s="3">
        <f>SUM(F11:I11)</f>
        <v>1029</v>
      </c>
      <c r="F11" s="3">
        <v>258</v>
      </c>
      <c r="G11" s="3">
        <v>257</v>
      </c>
      <c r="H11" s="3">
        <v>257</v>
      </c>
      <c r="I11" s="3">
        <v>257</v>
      </c>
    </row>
    <row r="12" spans="1:9">
      <c r="A12" s="103" t="s">
        <v>9</v>
      </c>
      <c r="B12" s="103"/>
      <c r="C12" s="103"/>
      <c r="D12" s="103"/>
      <c r="E12" s="3">
        <f>SUM(F12:I12)</f>
        <v>1907</v>
      </c>
      <c r="F12" s="3">
        <v>572</v>
      </c>
      <c r="G12" s="3">
        <v>534</v>
      </c>
      <c r="H12" s="3">
        <v>496</v>
      </c>
      <c r="I12" s="3">
        <v>305</v>
      </c>
    </row>
    <row r="13" spans="1:9">
      <c r="A13" s="106" t="s">
        <v>10</v>
      </c>
      <c r="B13" s="103"/>
      <c r="C13" s="103"/>
      <c r="D13" s="103"/>
      <c r="E13" s="3">
        <f>SUM(F13:I13)</f>
        <v>0</v>
      </c>
      <c r="F13" s="3">
        <v>0</v>
      </c>
      <c r="G13" s="3">
        <v>0</v>
      </c>
      <c r="H13" s="3">
        <v>0</v>
      </c>
      <c r="I13" s="3">
        <v>0</v>
      </c>
    </row>
    <row r="14" spans="1:9">
      <c r="A14" s="102" t="s">
        <v>11</v>
      </c>
      <c r="B14" s="102"/>
      <c r="C14" s="102"/>
      <c r="D14" s="102"/>
      <c r="E14" s="4">
        <f t="shared" ref="E14:I14" si="1">E15+E26</f>
        <v>5035</v>
      </c>
      <c r="F14" s="4">
        <f t="shared" si="1"/>
        <v>1330</v>
      </c>
      <c r="G14" s="4">
        <f t="shared" si="1"/>
        <v>1298</v>
      </c>
      <c r="H14" s="4">
        <f t="shared" si="1"/>
        <v>1255</v>
      </c>
      <c r="I14" s="4">
        <f t="shared" si="1"/>
        <v>1152</v>
      </c>
    </row>
    <row r="15" spans="1:9">
      <c r="A15" s="107" t="s">
        <v>12</v>
      </c>
      <c r="B15" s="107"/>
      <c r="C15" s="107"/>
      <c r="D15" s="107"/>
      <c r="E15" s="3">
        <f>SUM(E16:E25)</f>
        <v>3209</v>
      </c>
      <c r="F15" s="3">
        <f>SUM(F16:F25)</f>
        <v>846</v>
      </c>
      <c r="G15" s="3">
        <f t="shared" ref="G15:I15" si="2">SUM(G16:G25)</f>
        <v>837</v>
      </c>
      <c r="H15" s="3">
        <f t="shared" si="2"/>
        <v>802</v>
      </c>
      <c r="I15" s="3">
        <f t="shared" si="2"/>
        <v>724</v>
      </c>
    </row>
    <row r="16" spans="1:9">
      <c r="A16" s="103" t="s">
        <v>13</v>
      </c>
      <c r="B16" s="103"/>
      <c r="C16" s="103"/>
      <c r="D16" s="103"/>
      <c r="E16" s="3">
        <v>0</v>
      </c>
      <c r="F16" s="3">
        <v>0</v>
      </c>
      <c r="G16" s="3">
        <v>0</v>
      </c>
      <c r="H16" s="3">
        <v>0</v>
      </c>
      <c r="I16" s="3">
        <v>0</v>
      </c>
    </row>
    <row r="17" spans="1:9">
      <c r="A17" s="105" t="s">
        <v>14</v>
      </c>
      <c r="B17" s="105"/>
      <c r="C17" s="105"/>
      <c r="D17" s="105"/>
      <c r="E17" s="3">
        <f t="shared" ref="E17:E24" si="3">SUM(F17:I17)</f>
        <v>440</v>
      </c>
      <c r="F17" s="3">
        <v>119</v>
      </c>
      <c r="G17" s="3">
        <v>118</v>
      </c>
      <c r="H17" s="3">
        <v>113</v>
      </c>
      <c r="I17" s="3">
        <v>90</v>
      </c>
    </row>
    <row r="18" spans="1:9">
      <c r="A18" s="104" t="s">
        <v>15</v>
      </c>
      <c r="B18" s="104"/>
      <c r="C18" s="104"/>
      <c r="D18" s="104"/>
      <c r="E18" s="3">
        <f t="shared" si="3"/>
        <v>0</v>
      </c>
      <c r="F18" s="3">
        <v>0</v>
      </c>
      <c r="G18" s="3">
        <v>0</v>
      </c>
      <c r="H18" s="3">
        <v>0</v>
      </c>
      <c r="I18" s="3">
        <v>0</v>
      </c>
    </row>
    <row r="19" spans="1:9">
      <c r="A19" s="104" t="s">
        <v>16</v>
      </c>
      <c r="B19" s="104"/>
      <c r="C19" s="104"/>
      <c r="D19" s="104"/>
      <c r="E19" s="3">
        <f t="shared" si="3"/>
        <v>2674</v>
      </c>
      <c r="F19" s="3">
        <v>702</v>
      </c>
      <c r="G19" s="3">
        <v>694</v>
      </c>
      <c r="H19" s="3">
        <v>666</v>
      </c>
      <c r="I19" s="3">
        <v>612</v>
      </c>
    </row>
    <row r="20" spans="1:9">
      <c r="A20" s="105" t="s">
        <v>17</v>
      </c>
      <c r="B20" s="105"/>
      <c r="C20" s="105"/>
      <c r="D20" s="105"/>
      <c r="E20" s="3">
        <f t="shared" si="3"/>
        <v>0</v>
      </c>
      <c r="F20" s="3">
        <v>0</v>
      </c>
      <c r="G20" s="3">
        <v>0</v>
      </c>
      <c r="H20" s="3">
        <v>0</v>
      </c>
      <c r="I20" s="3">
        <v>0</v>
      </c>
    </row>
    <row r="21" spans="1:9">
      <c r="A21" s="105" t="s">
        <v>18</v>
      </c>
      <c r="B21" s="105"/>
      <c r="C21" s="105"/>
      <c r="D21" s="105"/>
      <c r="E21" s="3">
        <f t="shared" si="3"/>
        <v>0</v>
      </c>
      <c r="F21" s="3">
        <v>0</v>
      </c>
      <c r="G21" s="3">
        <v>0</v>
      </c>
      <c r="H21" s="3">
        <v>0</v>
      </c>
      <c r="I21" s="3">
        <v>0</v>
      </c>
    </row>
    <row r="22" spans="1:9">
      <c r="A22" s="104" t="s">
        <v>19</v>
      </c>
      <c r="B22" s="104"/>
      <c r="C22" s="104"/>
      <c r="D22" s="104"/>
      <c r="E22" s="3">
        <f t="shared" si="3"/>
        <v>18</v>
      </c>
      <c r="F22" s="3">
        <v>5</v>
      </c>
      <c r="G22" s="3">
        <v>5</v>
      </c>
      <c r="H22" s="3">
        <v>4</v>
      </c>
      <c r="I22" s="3">
        <v>4</v>
      </c>
    </row>
    <row r="23" spans="1:9">
      <c r="A23" s="104" t="s">
        <v>20</v>
      </c>
      <c r="B23" s="104"/>
      <c r="C23" s="104"/>
      <c r="D23" s="104"/>
      <c r="E23" s="3">
        <f t="shared" si="3"/>
        <v>77</v>
      </c>
      <c r="F23" s="3">
        <v>20</v>
      </c>
      <c r="G23" s="3">
        <v>20</v>
      </c>
      <c r="H23" s="3">
        <v>19</v>
      </c>
      <c r="I23" s="3">
        <v>18</v>
      </c>
    </row>
    <row r="24" spans="1:9">
      <c r="A24" s="104" t="s">
        <v>21</v>
      </c>
      <c r="B24" s="104"/>
      <c r="C24" s="104"/>
      <c r="D24" s="104"/>
      <c r="E24" s="3">
        <f t="shared" si="3"/>
        <v>0</v>
      </c>
      <c r="F24" s="3">
        <v>0</v>
      </c>
      <c r="G24" s="3">
        <v>0</v>
      </c>
      <c r="H24" s="3">
        <v>0</v>
      </c>
      <c r="I24" s="3">
        <v>0</v>
      </c>
    </row>
    <row r="25" spans="1:9">
      <c r="A25" s="104" t="s">
        <v>22</v>
      </c>
      <c r="B25" s="104"/>
      <c r="C25" s="104"/>
      <c r="D25" s="104"/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>
      <c r="A26" s="107" t="s">
        <v>23</v>
      </c>
      <c r="B26" s="107"/>
      <c r="C26" s="107"/>
      <c r="D26" s="107"/>
      <c r="E26" s="3">
        <f>E27+E28+E29</f>
        <v>1826</v>
      </c>
      <c r="F26" s="3">
        <f t="shared" ref="F26:I26" si="4">F27+F28+F29</f>
        <v>484</v>
      </c>
      <c r="G26" s="3">
        <f t="shared" si="4"/>
        <v>461</v>
      </c>
      <c r="H26" s="3">
        <f t="shared" si="4"/>
        <v>453</v>
      </c>
      <c r="I26" s="3">
        <f t="shared" si="4"/>
        <v>428</v>
      </c>
    </row>
    <row r="27" spans="1:9">
      <c r="A27" s="103" t="s">
        <v>24</v>
      </c>
      <c r="B27" s="103"/>
      <c r="C27" s="103"/>
      <c r="D27" s="103"/>
      <c r="E27" s="3">
        <f>SUM(F27:I27)</f>
        <v>1826</v>
      </c>
      <c r="F27" s="3">
        <v>484</v>
      </c>
      <c r="G27" s="3">
        <v>461</v>
      </c>
      <c r="H27" s="3">
        <v>453</v>
      </c>
      <c r="I27" s="3">
        <v>428</v>
      </c>
    </row>
    <row r="28" spans="1:9">
      <c r="A28" s="103" t="s">
        <v>25</v>
      </c>
      <c r="B28" s="103"/>
      <c r="C28" s="103"/>
      <c r="D28" s="103"/>
      <c r="E28" s="3">
        <f>SUM(F28:I28)</f>
        <v>0</v>
      </c>
      <c r="F28" s="3">
        <v>0</v>
      </c>
      <c r="G28" s="3">
        <v>0</v>
      </c>
      <c r="H28" s="3">
        <v>0</v>
      </c>
      <c r="I28" s="3">
        <v>0</v>
      </c>
    </row>
    <row r="29" spans="1:9">
      <c r="A29" s="103" t="s">
        <v>89</v>
      </c>
      <c r="B29" s="103"/>
      <c r="C29" s="103"/>
      <c r="D29" s="103"/>
      <c r="E29" s="3">
        <f>SUM(F29:I29)</f>
        <v>0</v>
      </c>
      <c r="F29" s="3">
        <v>0</v>
      </c>
      <c r="G29" s="3">
        <v>0</v>
      </c>
      <c r="H29" s="3">
        <v>0</v>
      </c>
      <c r="I29" s="3">
        <v>0</v>
      </c>
    </row>
    <row r="30" spans="1:9">
      <c r="A30" s="102" t="s">
        <v>104</v>
      </c>
      <c r="B30" s="102"/>
      <c r="C30" s="102"/>
      <c r="D30" s="102"/>
      <c r="E30" s="3">
        <f>SUM(F30:I30)</f>
        <v>0</v>
      </c>
      <c r="F30" s="3">
        <v>0</v>
      </c>
      <c r="G30" s="3">
        <v>0</v>
      </c>
      <c r="H30" s="3">
        <v>0</v>
      </c>
      <c r="I30" s="3">
        <v>0</v>
      </c>
    </row>
    <row r="31" spans="1:9" ht="15" customHeight="1">
      <c r="A31" s="102" t="s">
        <v>26</v>
      </c>
      <c r="B31" s="102"/>
      <c r="C31" s="102"/>
      <c r="D31" s="102"/>
      <c r="E31" s="4">
        <f>SUM(E32:E37)</f>
        <v>31967</v>
      </c>
      <c r="F31" s="4">
        <f>SUM(F32:F37)</f>
        <v>7243</v>
      </c>
      <c r="G31" s="4">
        <f t="shared" ref="G31:I31" si="5">SUM(G32:G37)</f>
        <v>11732</v>
      </c>
      <c r="H31" s="4">
        <f t="shared" si="5"/>
        <v>7312</v>
      </c>
      <c r="I31" s="4">
        <f t="shared" si="5"/>
        <v>5680</v>
      </c>
    </row>
    <row r="32" spans="1:9" ht="15" customHeight="1">
      <c r="A32" s="108" t="s">
        <v>27</v>
      </c>
      <c r="B32" s="108"/>
      <c r="C32" s="108"/>
      <c r="D32" s="108"/>
      <c r="E32" s="3">
        <f>SUM(F32:I32)</f>
        <v>465</v>
      </c>
      <c r="F32" s="3">
        <v>95</v>
      </c>
      <c r="G32" s="3">
        <v>80</v>
      </c>
      <c r="H32" s="3">
        <v>210</v>
      </c>
      <c r="I32" s="3">
        <v>80</v>
      </c>
    </row>
    <row r="33" spans="1:9" ht="15" customHeight="1">
      <c r="A33" s="108" t="s">
        <v>85</v>
      </c>
      <c r="B33" s="108"/>
      <c r="C33" s="108"/>
      <c r="D33" s="108"/>
      <c r="E33" s="3">
        <f>SUM(F33:I33)</f>
        <v>1689</v>
      </c>
      <c r="F33" s="3">
        <v>1689</v>
      </c>
      <c r="G33" s="3">
        <v>0</v>
      </c>
      <c r="H33" s="3">
        <v>0</v>
      </c>
      <c r="I33" s="3">
        <v>0</v>
      </c>
    </row>
    <row r="34" spans="1:9" ht="17.25" customHeight="1">
      <c r="A34" s="109" t="s">
        <v>86</v>
      </c>
      <c r="B34" s="110"/>
      <c r="C34" s="110"/>
      <c r="D34" s="111"/>
      <c r="E34" s="3">
        <f t="shared" ref="E34:E37" si="6">SUM(F34:I34)</f>
        <v>23847</v>
      </c>
      <c r="F34" s="3">
        <v>2347</v>
      </c>
      <c r="G34" s="3">
        <v>10525</v>
      </c>
      <c r="H34" s="3">
        <v>5975</v>
      </c>
      <c r="I34" s="3">
        <v>5000</v>
      </c>
    </row>
    <row r="35" spans="1:9">
      <c r="A35" s="109" t="s">
        <v>87</v>
      </c>
      <c r="B35" s="110"/>
      <c r="C35" s="110"/>
      <c r="D35" s="111"/>
      <c r="E35" s="3">
        <f t="shared" si="6"/>
        <v>2911</v>
      </c>
      <c r="F35" s="3">
        <v>1855</v>
      </c>
      <c r="G35" s="3">
        <v>528</v>
      </c>
      <c r="H35" s="3">
        <v>528</v>
      </c>
      <c r="I35" s="3">
        <v>0</v>
      </c>
    </row>
    <row r="36" spans="1:9">
      <c r="A36" s="109" t="s">
        <v>88</v>
      </c>
      <c r="B36" s="110"/>
      <c r="C36" s="110"/>
      <c r="D36" s="111"/>
      <c r="E36" s="3">
        <f t="shared" si="6"/>
        <v>2398</v>
      </c>
      <c r="F36" s="3">
        <v>600</v>
      </c>
      <c r="G36" s="3">
        <v>599</v>
      </c>
      <c r="H36" s="3">
        <v>599</v>
      </c>
      <c r="I36" s="3">
        <v>600</v>
      </c>
    </row>
    <row r="37" spans="1:9">
      <c r="A37" s="112" t="s">
        <v>94</v>
      </c>
      <c r="B37" s="113"/>
      <c r="C37" s="113"/>
      <c r="D37" s="114"/>
      <c r="E37" s="3">
        <f t="shared" si="6"/>
        <v>657</v>
      </c>
      <c r="F37" s="3">
        <v>657</v>
      </c>
      <c r="G37" s="3">
        <v>0</v>
      </c>
      <c r="H37" s="3">
        <v>0</v>
      </c>
      <c r="I37" s="3">
        <v>0</v>
      </c>
    </row>
    <row r="38" spans="1:9">
      <c r="A38" s="101" t="s">
        <v>28</v>
      </c>
      <c r="B38" s="101"/>
      <c r="C38" s="101"/>
      <c r="D38" s="101"/>
      <c r="E38" s="2">
        <f>E39+E45+E46+E51+E55+E59+E69+E75+E80+E84+E88+E91+E94+E99</f>
        <v>47691</v>
      </c>
      <c r="F38" s="2">
        <f>F39+F45+F46+F51+F55+F59+F69+F75+F80+F84+F88+F91+F94+F99</f>
        <v>15548.75</v>
      </c>
      <c r="G38" s="2">
        <f>G39+G45+G46+G51+G55+G59+G69+G75+G80+G84+G88+G91+G94+G99</f>
        <v>14384.75</v>
      </c>
      <c r="H38" s="2">
        <f>H39+H45+H46+H51+H55+H59+H69+H75+H80+H84+H88+H91+H94+H99</f>
        <v>9848.75</v>
      </c>
      <c r="I38" s="2">
        <f>I39+I45+I46+I51+I55+I59+I69+I75+I80+I84+I88+I91+I94+I99</f>
        <v>7908.75</v>
      </c>
    </row>
    <row r="39" spans="1:9">
      <c r="A39" s="102" t="s">
        <v>29</v>
      </c>
      <c r="B39" s="102"/>
      <c r="C39" s="102"/>
      <c r="D39" s="102"/>
      <c r="E39" s="5">
        <f>SUM(E40:E44)</f>
        <v>5584.4</v>
      </c>
      <c r="F39" s="5">
        <f>SUM(F40:F44)</f>
        <v>1456.75</v>
      </c>
      <c r="G39" s="5">
        <f>SUM(G40:G44)</f>
        <v>1522.15</v>
      </c>
      <c r="H39" s="5">
        <f>SUM(H40:H44)</f>
        <v>1640.75</v>
      </c>
      <c r="I39" s="5">
        <f>SUM(I40:I44)</f>
        <v>964.75</v>
      </c>
    </row>
    <row r="40" spans="1:9">
      <c r="A40" s="115" t="s">
        <v>30</v>
      </c>
      <c r="B40" s="115"/>
      <c r="C40" s="115"/>
      <c r="D40" s="115"/>
      <c r="E40" s="3">
        <f t="shared" ref="E40:E50" si="7">SUM(F40:I40)</f>
        <v>3037</v>
      </c>
      <c r="F40" s="3">
        <v>748</v>
      </c>
      <c r="G40" s="3">
        <v>789</v>
      </c>
      <c r="H40" s="3">
        <v>750</v>
      </c>
      <c r="I40" s="3">
        <v>750</v>
      </c>
    </row>
    <row r="41" spans="1:9">
      <c r="A41" s="103" t="s">
        <v>31</v>
      </c>
      <c r="B41" s="103"/>
      <c r="C41" s="103"/>
      <c r="D41" s="103"/>
      <c r="E41" s="3">
        <f t="shared" si="7"/>
        <v>1150.4000000000001</v>
      </c>
      <c r="F41" s="3">
        <v>367.75</v>
      </c>
      <c r="G41" s="3">
        <v>205.15</v>
      </c>
      <c r="H41" s="3">
        <v>362.75</v>
      </c>
      <c r="I41" s="3">
        <v>214.75</v>
      </c>
    </row>
    <row r="42" spans="1:9">
      <c r="A42" s="103" t="s">
        <v>32</v>
      </c>
      <c r="B42" s="103"/>
      <c r="C42" s="103"/>
      <c r="D42" s="103"/>
      <c r="E42" s="3">
        <f t="shared" si="7"/>
        <v>0</v>
      </c>
      <c r="F42" s="3">
        <v>0</v>
      </c>
      <c r="G42" s="3">
        <v>0</v>
      </c>
      <c r="H42" s="3">
        <v>0</v>
      </c>
      <c r="I42" s="3">
        <v>0</v>
      </c>
    </row>
    <row r="43" spans="1:9">
      <c r="A43" s="103" t="s">
        <v>33</v>
      </c>
      <c r="B43" s="103"/>
      <c r="C43" s="103"/>
      <c r="D43" s="103"/>
      <c r="E43" s="3">
        <f t="shared" si="7"/>
        <v>-3</v>
      </c>
      <c r="F43" s="3">
        <v>-3</v>
      </c>
      <c r="G43" s="3">
        <v>0</v>
      </c>
      <c r="H43" s="3">
        <v>0</v>
      </c>
      <c r="I43" s="3">
        <v>0</v>
      </c>
    </row>
    <row r="44" spans="1:9">
      <c r="A44" s="103" t="s">
        <v>34</v>
      </c>
      <c r="B44" s="103"/>
      <c r="C44" s="103"/>
      <c r="D44" s="103"/>
      <c r="E44" s="3">
        <f t="shared" si="7"/>
        <v>1400</v>
      </c>
      <c r="F44" s="3">
        <v>344</v>
      </c>
      <c r="G44" s="3">
        <v>528</v>
      </c>
      <c r="H44" s="3">
        <v>528</v>
      </c>
      <c r="I44" s="3">
        <v>0</v>
      </c>
    </row>
    <row r="45" spans="1:9">
      <c r="A45" s="102" t="s">
        <v>35</v>
      </c>
      <c r="B45" s="102"/>
      <c r="C45" s="102"/>
      <c r="D45" s="102"/>
      <c r="E45" s="5">
        <f t="shared" si="7"/>
        <v>50</v>
      </c>
      <c r="F45" s="5">
        <v>0</v>
      </c>
      <c r="G45" s="5">
        <v>0</v>
      </c>
      <c r="H45" s="5">
        <v>50</v>
      </c>
      <c r="I45" s="5">
        <v>0</v>
      </c>
    </row>
    <row r="46" spans="1:9">
      <c r="A46" s="102" t="s">
        <v>36</v>
      </c>
      <c r="B46" s="102"/>
      <c r="C46" s="102"/>
      <c r="D46" s="102"/>
      <c r="E46" s="5">
        <f t="shared" si="7"/>
        <v>0</v>
      </c>
      <c r="F46" s="5">
        <f>F47+F48+F49+F50</f>
        <v>0</v>
      </c>
      <c r="G46" s="5">
        <f>G47+G48+G49+G50</f>
        <v>0</v>
      </c>
      <c r="H46" s="5">
        <f>H47+H48+H49+H50</f>
        <v>0</v>
      </c>
      <c r="I46" s="5">
        <f>I47+I48+I49+I50</f>
        <v>0</v>
      </c>
    </row>
    <row r="47" spans="1:9">
      <c r="A47" s="103" t="s">
        <v>30</v>
      </c>
      <c r="B47" s="103"/>
      <c r="C47" s="103"/>
      <c r="D47" s="103"/>
      <c r="E47" s="3">
        <f t="shared" si="7"/>
        <v>0</v>
      </c>
      <c r="F47" s="3">
        <v>0</v>
      </c>
      <c r="G47" s="3">
        <v>0</v>
      </c>
      <c r="H47" s="3">
        <v>0</v>
      </c>
      <c r="I47" s="3">
        <v>0</v>
      </c>
    </row>
    <row r="48" spans="1:9">
      <c r="A48" s="103" t="s">
        <v>31</v>
      </c>
      <c r="B48" s="103"/>
      <c r="C48" s="103"/>
      <c r="D48" s="103"/>
      <c r="E48" s="3">
        <f t="shared" si="7"/>
        <v>0</v>
      </c>
      <c r="F48" s="3">
        <v>0</v>
      </c>
      <c r="G48" s="3">
        <v>0</v>
      </c>
      <c r="H48" s="3">
        <v>0</v>
      </c>
      <c r="I48" s="3">
        <v>0</v>
      </c>
    </row>
    <row r="49" spans="1:10">
      <c r="A49" s="103" t="s">
        <v>32</v>
      </c>
      <c r="B49" s="103"/>
      <c r="C49" s="103"/>
      <c r="D49" s="103"/>
      <c r="E49" s="3">
        <f t="shared" si="7"/>
        <v>0</v>
      </c>
      <c r="F49" s="3">
        <v>0</v>
      </c>
      <c r="G49" s="3">
        <v>0</v>
      </c>
      <c r="H49" s="3">
        <v>0</v>
      </c>
      <c r="I49" s="3">
        <v>0</v>
      </c>
    </row>
    <row r="50" spans="1:10">
      <c r="A50" s="103" t="s">
        <v>34</v>
      </c>
      <c r="B50" s="103"/>
      <c r="C50" s="103"/>
      <c r="D50" s="103"/>
      <c r="E50" s="3">
        <f t="shared" si="7"/>
        <v>0</v>
      </c>
      <c r="F50" s="3">
        <v>0</v>
      </c>
      <c r="G50" s="3">
        <v>0</v>
      </c>
      <c r="H50" s="3">
        <v>0</v>
      </c>
      <c r="I50" s="3">
        <v>0</v>
      </c>
    </row>
    <row r="51" spans="1:10">
      <c r="A51" s="102" t="s">
        <v>37</v>
      </c>
      <c r="B51" s="102"/>
      <c r="C51" s="102"/>
      <c r="D51" s="102"/>
      <c r="E51" s="5">
        <f>SUM(F51:I51)</f>
        <v>0</v>
      </c>
      <c r="F51" s="5">
        <f>F52+F53+F54</f>
        <v>0</v>
      </c>
      <c r="G51" s="5">
        <f>G52+G53+G54</f>
        <v>0</v>
      </c>
      <c r="H51" s="5">
        <f>H52+H53+H54</f>
        <v>0</v>
      </c>
      <c r="I51" s="5">
        <f>I52+I53+I54</f>
        <v>0</v>
      </c>
    </row>
    <row r="52" spans="1:10" ht="24" customHeight="1">
      <c r="A52" s="103" t="s">
        <v>38</v>
      </c>
      <c r="B52" s="103"/>
      <c r="C52" s="103"/>
      <c r="D52" s="103"/>
      <c r="E52" s="3">
        <f>SUM(F52:I52)</f>
        <v>0</v>
      </c>
      <c r="F52" s="3">
        <v>0</v>
      </c>
      <c r="G52" s="3">
        <v>0</v>
      </c>
      <c r="H52" s="3">
        <v>0</v>
      </c>
      <c r="I52" s="3">
        <v>0</v>
      </c>
    </row>
    <row r="53" spans="1:10">
      <c r="A53" s="103" t="s">
        <v>39</v>
      </c>
      <c r="B53" s="103"/>
      <c r="C53" s="103"/>
      <c r="D53" s="103"/>
      <c r="E53" s="3">
        <f>SUM(F53:I53)</f>
        <v>0</v>
      </c>
      <c r="F53" s="3">
        <v>0</v>
      </c>
      <c r="G53" s="3">
        <v>0</v>
      </c>
      <c r="H53" s="3">
        <v>0</v>
      </c>
      <c r="I53" s="3">
        <v>0</v>
      </c>
    </row>
    <row r="54" spans="1:10">
      <c r="A54" s="103" t="s">
        <v>40</v>
      </c>
      <c r="B54" s="103"/>
      <c r="C54" s="103"/>
      <c r="D54" s="103"/>
      <c r="E54" s="3">
        <f>SUM(F54:I54)</f>
        <v>0</v>
      </c>
      <c r="F54" s="3">
        <v>0</v>
      </c>
      <c r="G54" s="3">
        <v>0</v>
      </c>
      <c r="H54" s="3">
        <v>0</v>
      </c>
      <c r="I54" s="3">
        <v>0</v>
      </c>
    </row>
    <row r="55" spans="1:10">
      <c r="A55" s="116" t="s">
        <v>41</v>
      </c>
      <c r="B55" s="117"/>
      <c r="C55" s="117"/>
      <c r="D55" s="118"/>
      <c r="E55" s="5">
        <f>SUM(E56:E58)</f>
        <v>621</v>
      </c>
      <c r="F55" s="5">
        <f>F56+F57+F58</f>
        <v>165</v>
      </c>
      <c r="G55" s="5">
        <f>G56+G57+G58</f>
        <v>163</v>
      </c>
      <c r="H55" s="5">
        <f>H56+H57+H58</f>
        <v>149</v>
      </c>
      <c r="I55" s="5">
        <f>I56+I57+I58</f>
        <v>144</v>
      </c>
    </row>
    <row r="56" spans="1:10">
      <c r="A56" s="103" t="s">
        <v>30</v>
      </c>
      <c r="B56" s="103"/>
      <c r="C56" s="103"/>
      <c r="D56" s="103"/>
      <c r="E56" s="3">
        <f>SUM(F56:I56)</f>
        <v>564</v>
      </c>
      <c r="F56" s="3">
        <v>138</v>
      </c>
      <c r="G56" s="3">
        <v>150</v>
      </c>
      <c r="H56" s="3">
        <v>138</v>
      </c>
      <c r="I56" s="3">
        <v>138</v>
      </c>
    </row>
    <row r="57" spans="1:10">
      <c r="A57" s="103" t="s">
        <v>31</v>
      </c>
      <c r="B57" s="103"/>
      <c r="C57" s="103"/>
      <c r="D57" s="103"/>
      <c r="E57" s="3">
        <f>SUM(F57:I57)</f>
        <v>57</v>
      </c>
      <c r="F57" s="3">
        <v>27</v>
      </c>
      <c r="G57" s="3">
        <v>13</v>
      </c>
      <c r="H57" s="3">
        <v>11</v>
      </c>
      <c r="I57" s="3">
        <v>6</v>
      </c>
    </row>
    <row r="58" spans="1:10">
      <c r="A58" s="103" t="s">
        <v>42</v>
      </c>
      <c r="B58" s="103"/>
      <c r="C58" s="103"/>
      <c r="D58" s="103"/>
      <c r="E58" s="3">
        <f>SUM(F58:I58)</f>
        <v>0</v>
      </c>
      <c r="F58" s="3">
        <v>0</v>
      </c>
      <c r="G58" s="3">
        <v>0</v>
      </c>
      <c r="H58" s="3">
        <v>0</v>
      </c>
      <c r="I58" s="3">
        <v>0</v>
      </c>
    </row>
    <row r="59" spans="1:10">
      <c r="A59" s="102" t="s">
        <v>43</v>
      </c>
      <c r="B59" s="102"/>
      <c r="C59" s="102"/>
      <c r="D59" s="102"/>
      <c r="E59" s="5">
        <f>SUM(F59:I59)</f>
        <v>5201</v>
      </c>
      <c r="F59" s="5">
        <f>SUM(F60:F68)</f>
        <v>2887</v>
      </c>
      <c r="G59" s="5">
        <f>SUM(G60:G68)</f>
        <v>789</v>
      </c>
      <c r="H59" s="5">
        <f>SUM(H60:H68)</f>
        <v>783</v>
      </c>
      <c r="I59" s="5">
        <f>SUM(I60:I68)</f>
        <v>742</v>
      </c>
      <c r="J59" s="8"/>
    </row>
    <row r="60" spans="1:10">
      <c r="A60" s="103" t="s">
        <v>44</v>
      </c>
      <c r="B60" s="103"/>
      <c r="C60" s="103"/>
      <c r="D60" s="103"/>
      <c r="E60" s="7">
        <f t="shared" ref="E60:E103" si="8">SUM(F60:I60)</f>
        <v>0</v>
      </c>
      <c r="F60" s="7">
        <v>0</v>
      </c>
      <c r="G60" s="7">
        <v>0</v>
      </c>
      <c r="H60" s="7">
        <v>0</v>
      </c>
      <c r="I60" s="7">
        <v>0</v>
      </c>
    </row>
    <row r="61" spans="1:10">
      <c r="A61" s="119" t="s">
        <v>115</v>
      </c>
      <c r="B61" s="119"/>
      <c r="C61" s="119"/>
      <c r="D61" s="119"/>
      <c r="E61" s="94">
        <f t="shared" si="8"/>
        <v>132</v>
      </c>
      <c r="F61" s="94">
        <v>44</v>
      </c>
      <c r="G61" s="94">
        <v>33</v>
      </c>
      <c r="H61" s="94">
        <v>33</v>
      </c>
      <c r="I61" s="94">
        <v>22</v>
      </c>
    </row>
    <row r="62" spans="1:10">
      <c r="A62" s="103" t="s">
        <v>46</v>
      </c>
      <c r="B62" s="103"/>
      <c r="C62" s="103"/>
      <c r="D62" s="103"/>
      <c r="E62" s="3">
        <f t="shared" si="8"/>
        <v>75</v>
      </c>
      <c r="F62" s="3">
        <v>38</v>
      </c>
      <c r="G62" s="3">
        <v>14</v>
      </c>
      <c r="H62" s="3">
        <v>15</v>
      </c>
      <c r="I62" s="3">
        <v>8</v>
      </c>
    </row>
    <row r="63" spans="1:10">
      <c r="A63" s="119" t="s">
        <v>47</v>
      </c>
      <c r="B63" s="119"/>
      <c r="C63" s="119"/>
      <c r="D63" s="119"/>
      <c r="E63" s="94">
        <f t="shared" si="8"/>
        <v>440</v>
      </c>
      <c r="F63" s="94">
        <v>119</v>
      </c>
      <c r="G63" s="94">
        <v>118</v>
      </c>
      <c r="H63" s="94">
        <v>113</v>
      </c>
      <c r="I63" s="94">
        <v>90</v>
      </c>
    </row>
    <row r="64" spans="1:10">
      <c r="A64" s="119" t="s">
        <v>48</v>
      </c>
      <c r="B64" s="119"/>
      <c r="C64" s="119"/>
      <c r="D64" s="119"/>
      <c r="E64" s="94">
        <f t="shared" si="8"/>
        <v>77</v>
      </c>
      <c r="F64" s="94">
        <v>20</v>
      </c>
      <c r="G64" s="94">
        <v>20</v>
      </c>
      <c r="H64" s="94">
        <v>19</v>
      </c>
      <c r="I64" s="94">
        <v>18</v>
      </c>
    </row>
    <row r="65" spans="1:11">
      <c r="A65" s="103" t="s">
        <v>49</v>
      </c>
      <c r="B65" s="103"/>
      <c r="C65" s="103"/>
      <c r="D65" s="103"/>
      <c r="E65" s="3">
        <f t="shared" si="8"/>
        <v>18</v>
      </c>
      <c r="F65" s="3">
        <v>5</v>
      </c>
      <c r="G65" s="3">
        <v>5</v>
      </c>
      <c r="H65" s="3">
        <v>4</v>
      </c>
      <c r="I65" s="3">
        <v>4</v>
      </c>
      <c r="J65" s="9"/>
      <c r="K65" s="10"/>
    </row>
    <row r="66" spans="1:11">
      <c r="A66" s="103" t="s">
        <v>50</v>
      </c>
      <c r="B66" s="103"/>
      <c r="C66" s="103"/>
      <c r="D66" s="103"/>
      <c r="E66" s="7">
        <f t="shared" si="8"/>
        <v>0</v>
      </c>
      <c r="F66" s="7">
        <v>0</v>
      </c>
      <c r="G66" s="7">
        <v>0</v>
      </c>
      <c r="H66" s="7">
        <v>0</v>
      </c>
      <c r="I66" s="7">
        <v>0</v>
      </c>
    </row>
    <row r="67" spans="1:11">
      <c r="A67" s="103" t="s">
        <v>51</v>
      </c>
      <c r="B67" s="103"/>
      <c r="C67" s="103"/>
      <c r="D67" s="103"/>
      <c r="E67" s="3">
        <f t="shared" si="8"/>
        <v>0</v>
      </c>
      <c r="F67" s="3">
        <v>0</v>
      </c>
      <c r="G67" s="3">
        <v>0</v>
      </c>
      <c r="H67" s="3">
        <v>0</v>
      </c>
      <c r="I67" s="3">
        <v>0</v>
      </c>
    </row>
    <row r="68" spans="1:11">
      <c r="A68" s="103" t="s">
        <v>52</v>
      </c>
      <c r="B68" s="103"/>
      <c r="C68" s="103"/>
      <c r="D68" s="103"/>
      <c r="E68" s="3">
        <f t="shared" si="8"/>
        <v>4459</v>
      </c>
      <c r="F68" s="3">
        <v>2661</v>
      </c>
      <c r="G68" s="3">
        <v>599</v>
      </c>
      <c r="H68" s="3">
        <v>599</v>
      </c>
      <c r="I68" s="3">
        <v>600</v>
      </c>
    </row>
    <row r="69" spans="1:11">
      <c r="A69" s="102" t="s">
        <v>53</v>
      </c>
      <c r="B69" s="102"/>
      <c r="C69" s="102"/>
      <c r="D69" s="102"/>
      <c r="E69" s="5">
        <f>SUM(F69:I69)</f>
        <v>1086.5999999999999</v>
      </c>
      <c r="F69" s="5">
        <f>SUM(F70:F74)</f>
        <v>1030</v>
      </c>
      <c r="G69" s="5">
        <f>SUM(G70:G74)</f>
        <v>29.6</v>
      </c>
      <c r="H69" s="5">
        <f>SUM(H70:H74)</f>
        <v>22</v>
      </c>
      <c r="I69" s="5">
        <f>SUM(I70:I74)</f>
        <v>5</v>
      </c>
    </row>
    <row r="70" spans="1:11">
      <c r="A70" s="103" t="s">
        <v>30</v>
      </c>
      <c r="B70" s="103"/>
      <c r="C70" s="103"/>
      <c r="D70" s="103"/>
      <c r="E70" s="3">
        <f t="shared" si="8"/>
        <v>68.599999999999994</v>
      </c>
      <c r="F70" s="3">
        <v>35</v>
      </c>
      <c r="G70" s="3">
        <v>17.600000000000001</v>
      </c>
      <c r="H70" s="3">
        <v>16</v>
      </c>
      <c r="I70" s="3">
        <v>0</v>
      </c>
    </row>
    <row r="71" spans="1:11">
      <c r="A71" s="103" t="s">
        <v>31</v>
      </c>
      <c r="B71" s="103"/>
      <c r="C71" s="103"/>
      <c r="D71" s="103"/>
      <c r="E71" s="3">
        <f t="shared" si="8"/>
        <v>51</v>
      </c>
      <c r="F71" s="3">
        <v>28</v>
      </c>
      <c r="G71" s="3">
        <v>12</v>
      </c>
      <c r="H71" s="3">
        <v>6</v>
      </c>
      <c r="I71" s="3">
        <v>5</v>
      </c>
    </row>
    <row r="72" spans="1:11">
      <c r="A72" s="103" t="s">
        <v>76</v>
      </c>
      <c r="B72" s="103"/>
      <c r="C72" s="103"/>
      <c r="D72" s="103"/>
      <c r="E72" s="3">
        <f t="shared" si="8"/>
        <v>0</v>
      </c>
      <c r="F72" s="3">
        <v>0</v>
      </c>
      <c r="G72" s="3">
        <v>0</v>
      </c>
      <c r="H72" s="3">
        <v>0</v>
      </c>
      <c r="I72" s="3">
        <v>0</v>
      </c>
    </row>
    <row r="73" spans="1:11">
      <c r="A73" s="103" t="s">
        <v>77</v>
      </c>
      <c r="B73" s="103"/>
      <c r="C73" s="103"/>
      <c r="D73" s="103"/>
      <c r="E73" s="3">
        <f t="shared" si="8"/>
        <v>967</v>
      </c>
      <c r="F73" s="3">
        <v>967</v>
      </c>
      <c r="G73" s="3">
        <v>0</v>
      </c>
      <c r="H73" s="3">
        <v>0</v>
      </c>
      <c r="I73" s="3">
        <v>0</v>
      </c>
    </row>
    <row r="74" spans="1:11">
      <c r="A74" s="103" t="s">
        <v>78</v>
      </c>
      <c r="B74" s="103"/>
      <c r="C74" s="103"/>
      <c r="D74" s="103"/>
      <c r="E74" s="3">
        <f t="shared" si="8"/>
        <v>0</v>
      </c>
      <c r="F74" s="3">
        <v>0</v>
      </c>
      <c r="G74" s="3">
        <v>0</v>
      </c>
      <c r="H74" s="3">
        <v>0</v>
      </c>
      <c r="I74" s="3">
        <v>0</v>
      </c>
    </row>
    <row r="75" spans="1:11">
      <c r="A75" s="102" t="s">
        <v>54</v>
      </c>
      <c r="B75" s="102"/>
      <c r="C75" s="102"/>
      <c r="D75" s="102"/>
      <c r="E75" s="5">
        <f t="shared" si="8"/>
        <v>784</v>
      </c>
      <c r="F75" s="5">
        <f>SUM(F76:F79)</f>
        <v>287</v>
      </c>
      <c r="G75" s="5">
        <f>SUM(G76:G79)</f>
        <v>235</v>
      </c>
      <c r="H75" s="5">
        <f>SUM(H76:H79)</f>
        <v>167</v>
      </c>
      <c r="I75" s="5">
        <f>SUM(I76:I79)</f>
        <v>95</v>
      </c>
    </row>
    <row r="76" spans="1:11">
      <c r="A76" s="115" t="s">
        <v>30</v>
      </c>
      <c r="B76" s="115"/>
      <c r="C76" s="115"/>
      <c r="D76" s="115"/>
      <c r="E76" s="3">
        <f t="shared" si="8"/>
        <v>0</v>
      </c>
      <c r="F76" s="3">
        <v>0</v>
      </c>
      <c r="G76" s="3">
        <v>0</v>
      </c>
      <c r="H76" s="3">
        <v>0</v>
      </c>
      <c r="I76" s="3">
        <v>0</v>
      </c>
    </row>
    <row r="77" spans="1:11">
      <c r="A77" s="103" t="s">
        <v>31</v>
      </c>
      <c r="B77" s="103"/>
      <c r="C77" s="103"/>
      <c r="D77" s="103"/>
      <c r="E77" s="3">
        <f t="shared" si="8"/>
        <v>334</v>
      </c>
      <c r="F77" s="3">
        <v>62</v>
      </c>
      <c r="G77" s="3">
        <v>160</v>
      </c>
      <c r="H77" s="3">
        <v>92</v>
      </c>
      <c r="I77" s="3">
        <v>20</v>
      </c>
    </row>
    <row r="78" spans="1:11">
      <c r="A78" s="103" t="s">
        <v>109</v>
      </c>
      <c r="B78" s="103"/>
      <c r="C78" s="103"/>
      <c r="D78" s="103"/>
      <c r="E78" s="3">
        <f t="shared" si="8"/>
        <v>300</v>
      </c>
      <c r="F78" s="3">
        <v>75</v>
      </c>
      <c r="G78" s="3">
        <v>75</v>
      </c>
      <c r="H78" s="3">
        <v>75</v>
      </c>
      <c r="I78" s="3">
        <v>75</v>
      </c>
    </row>
    <row r="79" spans="1:11">
      <c r="A79" s="103" t="s">
        <v>52</v>
      </c>
      <c r="B79" s="103"/>
      <c r="C79" s="103"/>
      <c r="D79" s="103"/>
      <c r="E79" s="3">
        <f t="shared" si="8"/>
        <v>150</v>
      </c>
      <c r="F79" s="3">
        <v>150</v>
      </c>
      <c r="G79" s="3">
        <v>0</v>
      </c>
      <c r="H79" s="3">
        <v>0</v>
      </c>
      <c r="I79" s="3">
        <v>0</v>
      </c>
    </row>
    <row r="80" spans="1:11">
      <c r="A80" s="120" t="s">
        <v>55</v>
      </c>
      <c r="B80" s="120"/>
      <c r="C80" s="120"/>
      <c r="D80" s="120"/>
      <c r="E80" s="5">
        <f>SUM(F80:I80)</f>
        <v>3288</v>
      </c>
      <c r="F80" s="5">
        <f>SUM(F81:F83)</f>
        <v>776</v>
      </c>
      <c r="G80" s="5">
        <f>SUM(G81:G83)</f>
        <v>845</v>
      </c>
      <c r="H80" s="5">
        <f>SUM(H81:H83)</f>
        <v>879</v>
      </c>
      <c r="I80" s="5">
        <f>SUM(I81:I83)</f>
        <v>788</v>
      </c>
    </row>
    <row r="81" spans="1:9">
      <c r="A81" s="103" t="s">
        <v>56</v>
      </c>
      <c r="B81" s="103"/>
      <c r="C81" s="103"/>
      <c r="D81" s="103"/>
      <c r="E81" s="3">
        <f t="shared" si="8"/>
        <v>1539</v>
      </c>
      <c r="F81" s="3">
        <v>376</v>
      </c>
      <c r="G81" s="3">
        <v>428</v>
      </c>
      <c r="H81" s="3">
        <v>364</v>
      </c>
      <c r="I81" s="3">
        <v>371</v>
      </c>
    </row>
    <row r="82" spans="1:9">
      <c r="A82" s="103" t="s">
        <v>110</v>
      </c>
      <c r="B82" s="103"/>
      <c r="C82" s="103"/>
      <c r="D82" s="103"/>
      <c r="E82" s="3">
        <f t="shared" si="8"/>
        <v>1592</v>
      </c>
      <c r="F82" s="3">
        <v>382</v>
      </c>
      <c r="G82" s="3">
        <v>414</v>
      </c>
      <c r="H82" s="3">
        <v>382</v>
      </c>
      <c r="I82" s="3">
        <v>414</v>
      </c>
    </row>
    <row r="83" spans="1:9">
      <c r="A83" s="121" t="s">
        <v>111</v>
      </c>
      <c r="B83" s="121"/>
      <c r="C83" s="121"/>
      <c r="D83" s="121"/>
      <c r="E83" s="3">
        <f t="shared" si="8"/>
        <v>157</v>
      </c>
      <c r="F83" s="3">
        <v>18</v>
      </c>
      <c r="G83" s="3">
        <v>3</v>
      </c>
      <c r="H83" s="3">
        <v>133</v>
      </c>
      <c r="I83" s="3">
        <v>3</v>
      </c>
    </row>
    <row r="84" spans="1:9">
      <c r="A84" s="102" t="s">
        <v>59</v>
      </c>
      <c r="B84" s="102"/>
      <c r="C84" s="102"/>
      <c r="D84" s="102"/>
      <c r="E84" s="5">
        <f>SUM(F84:I84)</f>
        <v>2708</v>
      </c>
      <c r="F84" s="5">
        <f>SUM(F85:F87)</f>
        <v>2523</v>
      </c>
      <c r="G84" s="5">
        <f t="shared" ref="G84:I84" si="9">SUM(G85:G87)</f>
        <v>65</v>
      </c>
      <c r="H84" s="5">
        <f t="shared" si="9"/>
        <v>55</v>
      </c>
      <c r="I84" s="5">
        <f t="shared" si="9"/>
        <v>65</v>
      </c>
    </row>
    <row r="85" spans="1:9">
      <c r="A85" s="103" t="s">
        <v>31</v>
      </c>
      <c r="B85" s="103"/>
      <c r="C85" s="103"/>
      <c r="D85" s="103"/>
      <c r="E85" s="3">
        <f t="shared" si="8"/>
        <v>270</v>
      </c>
      <c r="F85" s="3">
        <v>85</v>
      </c>
      <c r="G85" s="3">
        <v>65</v>
      </c>
      <c r="H85" s="3">
        <v>55</v>
      </c>
      <c r="I85" s="3">
        <v>65</v>
      </c>
    </row>
    <row r="86" spans="1:9">
      <c r="A86" s="103" t="s">
        <v>60</v>
      </c>
      <c r="B86" s="103"/>
      <c r="C86" s="103"/>
      <c r="D86" s="103"/>
      <c r="E86" s="3">
        <f t="shared" si="8"/>
        <v>2438</v>
      </c>
      <c r="F86" s="3">
        <v>2438</v>
      </c>
      <c r="G86" s="3">
        <v>0</v>
      </c>
      <c r="H86" s="3">
        <v>0</v>
      </c>
      <c r="I86" s="3">
        <v>0</v>
      </c>
    </row>
    <row r="87" spans="1:9">
      <c r="A87" s="103" t="s">
        <v>33</v>
      </c>
      <c r="B87" s="103"/>
      <c r="C87" s="103"/>
      <c r="D87" s="103"/>
      <c r="E87" s="3">
        <f t="shared" si="8"/>
        <v>0</v>
      </c>
      <c r="F87" s="3">
        <v>0</v>
      </c>
      <c r="G87" s="3">
        <v>0</v>
      </c>
      <c r="H87" s="3">
        <v>0</v>
      </c>
      <c r="I87" s="3">
        <v>0</v>
      </c>
    </row>
    <row r="88" spans="1:9">
      <c r="A88" s="102" t="s">
        <v>61</v>
      </c>
      <c r="B88" s="102"/>
      <c r="C88" s="102"/>
      <c r="D88" s="102"/>
      <c r="E88" s="5">
        <f t="shared" si="8"/>
        <v>22197</v>
      </c>
      <c r="F88" s="5">
        <f>SUM(F89:F90)</f>
        <v>697</v>
      </c>
      <c r="G88" s="5">
        <f>SUM(G89:G90)</f>
        <v>10525</v>
      </c>
      <c r="H88" s="5">
        <f>SUM(H89:H90)</f>
        <v>5975</v>
      </c>
      <c r="I88" s="5">
        <f>SUM(I89:I90)</f>
        <v>5000</v>
      </c>
    </row>
    <row r="89" spans="1:9">
      <c r="A89" s="103" t="s">
        <v>31</v>
      </c>
      <c r="B89" s="103"/>
      <c r="C89" s="103"/>
      <c r="D89" s="103"/>
      <c r="E89" s="3">
        <f t="shared" si="8"/>
        <v>28</v>
      </c>
      <c r="F89" s="3">
        <v>28</v>
      </c>
      <c r="G89" s="3">
        <v>0</v>
      </c>
      <c r="H89" s="3">
        <v>0</v>
      </c>
      <c r="I89" s="3">
        <v>0</v>
      </c>
    </row>
    <row r="90" spans="1:9">
      <c r="A90" s="103" t="s">
        <v>52</v>
      </c>
      <c r="B90" s="103"/>
      <c r="C90" s="103"/>
      <c r="D90" s="103"/>
      <c r="E90" s="3">
        <f t="shared" si="8"/>
        <v>22169</v>
      </c>
      <c r="F90" s="3">
        <v>669</v>
      </c>
      <c r="G90" s="3">
        <v>10525</v>
      </c>
      <c r="H90" s="3">
        <v>5975</v>
      </c>
      <c r="I90" s="3">
        <v>5000</v>
      </c>
    </row>
    <row r="91" spans="1:9">
      <c r="A91" s="102" t="s">
        <v>62</v>
      </c>
      <c r="B91" s="102"/>
      <c r="C91" s="102"/>
      <c r="D91" s="102"/>
      <c r="E91" s="5">
        <f t="shared" si="8"/>
        <v>0</v>
      </c>
      <c r="F91" s="5">
        <f>SUM(F92:F93)</f>
        <v>0</v>
      </c>
      <c r="G91" s="5">
        <f>SUM(G92:G93)</f>
        <v>0</v>
      </c>
      <c r="H91" s="5">
        <f>SUM(H92:H93)</f>
        <v>0</v>
      </c>
      <c r="I91" s="5">
        <f>SUM(I92:I93)</f>
        <v>0</v>
      </c>
    </row>
    <row r="92" spans="1:9">
      <c r="A92" s="103" t="s">
        <v>31</v>
      </c>
      <c r="B92" s="103"/>
      <c r="C92" s="103"/>
      <c r="D92" s="103"/>
      <c r="E92" s="3">
        <f t="shared" si="8"/>
        <v>0</v>
      </c>
      <c r="F92" s="3">
        <v>0</v>
      </c>
      <c r="G92" s="3">
        <v>0</v>
      </c>
      <c r="H92" s="3">
        <v>0</v>
      </c>
      <c r="I92" s="3">
        <v>0</v>
      </c>
    </row>
    <row r="93" spans="1:9">
      <c r="A93" s="103" t="s">
        <v>52</v>
      </c>
      <c r="B93" s="103"/>
      <c r="C93" s="103"/>
      <c r="D93" s="103"/>
      <c r="E93" s="3">
        <f t="shared" si="8"/>
        <v>0</v>
      </c>
      <c r="F93" s="3">
        <v>0</v>
      </c>
      <c r="G93" s="3">
        <v>0</v>
      </c>
      <c r="H93" s="3">
        <v>0</v>
      </c>
      <c r="I93" s="3">
        <v>0</v>
      </c>
    </row>
    <row r="94" spans="1:9">
      <c r="A94" s="102" t="s">
        <v>63</v>
      </c>
      <c r="B94" s="102"/>
      <c r="C94" s="102"/>
      <c r="D94" s="102"/>
      <c r="E94" s="5">
        <f>SUM(F94:I94)</f>
        <v>5467</v>
      </c>
      <c r="F94" s="5">
        <f>SUM(F95:F98)</f>
        <v>5377</v>
      </c>
      <c r="G94" s="5">
        <f>SUM(G95:G98)</f>
        <v>80</v>
      </c>
      <c r="H94" s="5">
        <f>SUM(H95:H98)</f>
        <v>0</v>
      </c>
      <c r="I94" s="5">
        <f>SUM(I95:I98)</f>
        <v>10</v>
      </c>
    </row>
    <row r="95" spans="1:9">
      <c r="A95" s="103" t="s">
        <v>64</v>
      </c>
      <c r="B95" s="103"/>
      <c r="C95" s="103"/>
      <c r="D95" s="103"/>
      <c r="E95" s="3">
        <f t="shared" si="8"/>
        <v>0</v>
      </c>
      <c r="F95" s="3">
        <v>0</v>
      </c>
      <c r="G95" s="3">
        <v>0</v>
      </c>
      <c r="H95" s="3">
        <v>0</v>
      </c>
      <c r="I95" s="3">
        <v>0</v>
      </c>
    </row>
    <row r="96" spans="1:9">
      <c r="A96" s="103" t="s">
        <v>65</v>
      </c>
      <c r="B96" s="103"/>
      <c r="C96" s="103"/>
      <c r="D96" s="103"/>
      <c r="E96" s="3">
        <f t="shared" si="8"/>
        <v>120</v>
      </c>
      <c r="F96" s="3">
        <v>60</v>
      </c>
      <c r="G96" s="3">
        <v>50</v>
      </c>
      <c r="H96" s="3">
        <v>0</v>
      </c>
      <c r="I96" s="3">
        <v>10</v>
      </c>
    </row>
    <row r="97" spans="1:9">
      <c r="A97" s="103" t="s">
        <v>33</v>
      </c>
      <c r="B97" s="103"/>
      <c r="C97" s="103"/>
      <c r="D97" s="103"/>
      <c r="E97" s="3">
        <f>SUM(F97:I97)</f>
        <v>0</v>
      </c>
      <c r="F97" s="3">
        <v>0</v>
      </c>
      <c r="G97" s="3">
        <v>0</v>
      </c>
      <c r="H97" s="3">
        <v>0</v>
      </c>
      <c r="I97" s="3">
        <v>0</v>
      </c>
    </row>
    <row r="98" spans="1:9">
      <c r="A98" s="103" t="s">
        <v>52</v>
      </c>
      <c r="B98" s="103"/>
      <c r="C98" s="103"/>
      <c r="D98" s="103"/>
      <c r="E98" s="3">
        <f t="shared" si="8"/>
        <v>5347</v>
      </c>
      <c r="F98" s="3">
        <v>5317</v>
      </c>
      <c r="G98" s="3">
        <v>30</v>
      </c>
      <c r="H98" s="3">
        <v>0</v>
      </c>
      <c r="I98" s="3">
        <v>0</v>
      </c>
    </row>
    <row r="99" spans="1:9">
      <c r="A99" s="102" t="s">
        <v>66</v>
      </c>
      <c r="B99" s="102"/>
      <c r="C99" s="102"/>
      <c r="D99" s="102"/>
      <c r="E99" s="5">
        <f>SUM(F99:I99)</f>
        <v>704</v>
      </c>
      <c r="F99" s="5">
        <f>SUM(F100:F103)</f>
        <v>350</v>
      </c>
      <c r="G99" s="5">
        <f>SUM(G100:G103)</f>
        <v>131</v>
      </c>
      <c r="H99" s="5">
        <f>SUM(H100:H103)</f>
        <v>128</v>
      </c>
      <c r="I99" s="5">
        <f>SUM(I100:I103)</f>
        <v>95</v>
      </c>
    </row>
    <row r="100" spans="1:9">
      <c r="A100" s="103" t="s">
        <v>30</v>
      </c>
      <c r="B100" s="103"/>
      <c r="C100" s="103"/>
      <c r="D100" s="103"/>
      <c r="E100" s="3">
        <f t="shared" si="8"/>
        <v>370</v>
      </c>
      <c r="F100" s="3">
        <v>92</v>
      </c>
      <c r="G100" s="3">
        <v>98</v>
      </c>
      <c r="H100" s="3">
        <v>90</v>
      </c>
      <c r="I100" s="3">
        <v>90</v>
      </c>
    </row>
    <row r="101" spans="1:9">
      <c r="A101" s="103" t="s">
        <v>65</v>
      </c>
      <c r="B101" s="103"/>
      <c r="C101" s="103"/>
      <c r="D101" s="103"/>
      <c r="E101" s="3">
        <f t="shared" si="8"/>
        <v>119</v>
      </c>
      <c r="F101" s="3">
        <v>43</v>
      </c>
      <c r="G101" s="3">
        <v>33</v>
      </c>
      <c r="H101" s="3">
        <v>38</v>
      </c>
      <c r="I101" s="3">
        <v>5</v>
      </c>
    </row>
    <row r="102" spans="1:9">
      <c r="A102" s="103" t="s">
        <v>42</v>
      </c>
      <c r="B102" s="103"/>
      <c r="C102" s="103"/>
      <c r="D102" s="103"/>
      <c r="E102" s="3">
        <f t="shared" si="8"/>
        <v>0</v>
      </c>
      <c r="F102" s="3">
        <v>0</v>
      </c>
      <c r="G102" s="3">
        <v>0</v>
      </c>
      <c r="H102" s="3">
        <v>0</v>
      </c>
      <c r="I102" s="3">
        <v>0</v>
      </c>
    </row>
    <row r="103" spans="1:9">
      <c r="A103" s="103" t="s">
        <v>52</v>
      </c>
      <c r="B103" s="103"/>
      <c r="C103" s="103"/>
      <c r="D103" s="103"/>
      <c r="E103" s="3">
        <f t="shared" si="8"/>
        <v>215</v>
      </c>
      <c r="F103" s="3">
        <v>215</v>
      </c>
      <c r="G103" s="3">
        <v>0</v>
      </c>
      <c r="H103" s="3">
        <v>0</v>
      </c>
      <c r="I103" s="3">
        <v>0</v>
      </c>
    </row>
    <row r="104" spans="1:9">
      <c r="A104" s="122" t="s">
        <v>67</v>
      </c>
      <c r="B104" s="122"/>
      <c r="C104" s="122"/>
      <c r="D104" s="122"/>
      <c r="E104" s="92">
        <f>E8-E38</f>
        <v>-5538</v>
      </c>
      <c r="F104" s="92">
        <f>F8-F38</f>
        <v>-5538</v>
      </c>
      <c r="G104" s="5">
        <f>G8-G38</f>
        <v>0</v>
      </c>
      <c r="H104" s="5">
        <f>H8-H38</f>
        <v>0</v>
      </c>
      <c r="I104" s="5">
        <f>I8-I38</f>
        <v>0</v>
      </c>
    </row>
    <row r="105" spans="1:9">
      <c r="A105" s="103" t="s">
        <v>68</v>
      </c>
      <c r="B105" s="103"/>
      <c r="C105" s="103"/>
      <c r="D105" s="103"/>
      <c r="E105" s="3">
        <f>SUM(F105:I105)</f>
        <v>0</v>
      </c>
      <c r="F105" s="3">
        <v>0</v>
      </c>
      <c r="G105" s="3">
        <v>0</v>
      </c>
      <c r="H105" s="3">
        <v>0</v>
      </c>
      <c r="I105" s="3">
        <v>0</v>
      </c>
    </row>
    <row r="106" spans="1:9">
      <c r="A106" s="103" t="s">
        <v>69</v>
      </c>
      <c r="B106" s="103"/>
      <c r="C106" s="103"/>
      <c r="D106" s="103"/>
      <c r="E106" s="71">
        <f>SUM(F106:I106)</f>
        <v>-5538</v>
      </c>
      <c r="F106" s="71">
        <f>F8-F38</f>
        <v>-5538</v>
      </c>
      <c r="G106" s="3">
        <f>G8-G38</f>
        <v>0</v>
      </c>
      <c r="H106" s="3">
        <f>H8-H38</f>
        <v>0</v>
      </c>
      <c r="I106" s="3">
        <f>I8-I38</f>
        <v>0</v>
      </c>
    </row>
    <row r="107" spans="1:9">
      <c r="A107" s="6"/>
      <c r="E107" s="6"/>
    </row>
    <row r="108" spans="1:9" ht="15.75">
      <c r="B108" s="6" t="s">
        <v>71</v>
      </c>
      <c r="C108" s="93"/>
      <c r="D108" s="93"/>
      <c r="E108" s="93"/>
      <c r="F108" s="6" t="s">
        <v>72</v>
      </c>
    </row>
    <row r="109" spans="1:9" ht="15.75">
      <c r="B109" s="6" t="s">
        <v>114</v>
      </c>
      <c r="C109" s="93"/>
      <c r="D109" s="93"/>
      <c r="E109" s="93"/>
      <c r="F109" s="6" t="s">
        <v>74</v>
      </c>
    </row>
  </sheetData>
  <mergeCells count="101">
    <mergeCell ref="A104:D104"/>
    <mergeCell ref="A105:D105"/>
    <mergeCell ref="A106:D106"/>
    <mergeCell ref="A14:D14"/>
    <mergeCell ref="A7:D7"/>
    <mergeCell ref="A8:D8"/>
    <mergeCell ref="A9:D9"/>
    <mergeCell ref="A10:D10"/>
    <mergeCell ref="A11:D11"/>
    <mergeCell ref="A12:D12"/>
    <mergeCell ref="A13:D13"/>
    <mergeCell ref="A5:I5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42:D42"/>
    <mergeCell ref="A27:D27"/>
    <mergeCell ref="A28:D28"/>
    <mergeCell ref="A29:D29"/>
    <mergeCell ref="A34:D34"/>
    <mergeCell ref="A35:D35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54:D54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66:D66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79:D79"/>
    <mergeCell ref="A67:D67"/>
    <mergeCell ref="A68:D68"/>
    <mergeCell ref="A70:D70"/>
    <mergeCell ref="A71:D71"/>
    <mergeCell ref="A72:D72"/>
    <mergeCell ref="A73:D73"/>
    <mergeCell ref="A69:D69"/>
    <mergeCell ref="A74:D74"/>
    <mergeCell ref="A75:D75"/>
    <mergeCell ref="A76:D76"/>
    <mergeCell ref="A77:D77"/>
    <mergeCell ref="A78:D78"/>
    <mergeCell ref="A91:D91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103:D103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0"/>
  <sheetViews>
    <sheetView tabSelected="1" view="pageBreakPreview" topLeftCell="A25" zoomScaleNormal="100" zoomScaleSheetLayoutView="100" workbookViewId="0">
      <selection activeCell="A30" sqref="A30:D30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81</v>
      </c>
    </row>
    <row r="2" spans="1:11">
      <c r="A2" s="99" t="s">
        <v>80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</row>
    <row r="7" spans="1:11" ht="46.5" customHeight="1">
      <c r="A7" s="100" t="s">
        <v>0</v>
      </c>
      <c r="B7" s="100"/>
      <c r="C7" s="100"/>
      <c r="D7" s="100"/>
      <c r="E7" s="19" t="s">
        <v>82</v>
      </c>
      <c r="F7" s="19" t="s">
        <v>83</v>
      </c>
      <c r="G7" s="20" t="s">
        <v>84</v>
      </c>
      <c r="H7" s="19" t="s">
        <v>1</v>
      </c>
      <c r="I7" s="19" t="s">
        <v>2</v>
      </c>
      <c r="J7" s="19" t="s">
        <v>3</v>
      </c>
      <c r="K7" s="19" t="s">
        <v>4</v>
      </c>
    </row>
    <row r="8" spans="1:11">
      <c r="A8" s="101" t="s">
        <v>5</v>
      </c>
      <c r="B8" s="101"/>
      <c r="C8" s="101"/>
      <c r="D8" s="101"/>
      <c r="E8" s="24">
        <f>Init!E5</f>
        <v>0</v>
      </c>
      <c r="F8" s="22" t="e">
        <f>F9+F10+F14+F31</f>
        <v>#REF!</v>
      </c>
      <c r="G8" s="21">
        <f>G9+G10+G14+G31</f>
        <v>42762.020000000004</v>
      </c>
      <c r="H8" s="21">
        <f>H9+H10+H14+H31</f>
        <v>6116</v>
      </c>
      <c r="I8" s="21">
        <f t="shared" ref="I8:K8" si="0">I9+I10+I14+I31</f>
        <v>6794</v>
      </c>
      <c r="J8" s="21">
        <f t="shared" si="0"/>
        <v>15061</v>
      </c>
      <c r="K8" s="21">
        <f t="shared" si="0"/>
        <v>14791.02</v>
      </c>
    </row>
    <row r="9" spans="1:11">
      <c r="A9" s="102" t="s">
        <v>6</v>
      </c>
      <c r="B9" s="102"/>
      <c r="C9" s="102"/>
      <c r="D9" s="102"/>
      <c r="E9" s="23" t="e">
        <f>Init!#REF!</f>
        <v>#REF!</v>
      </c>
      <c r="F9" s="12" t="e">
        <f>G9-E9</f>
        <v>#REF!</v>
      </c>
      <c r="G9" s="4">
        <f>SUM(H9:K9)</f>
        <v>2021</v>
      </c>
      <c r="H9" s="4">
        <v>596</v>
      </c>
      <c r="I9" s="4">
        <v>475</v>
      </c>
      <c r="J9" s="4">
        <v>475</v>
      </c>
      <c r="K9" s="4">
        <v>475</v>
      </c>
    </row>
    <row r="10" spans="1:11">
      <c r="A10" s="102" t="s">
        <v>7</v>
      </c>
      <c r="B10" s="102"/>
      <c r="C10" s="102"/>
      <c r="D10" s="102"/>
      <c r="E10" s="23" t="str">
        <f>Init!E7</f>
        <v>Inițial</v>
      </c>
      <c r="F10" s="12">
        <f>SUM(F11:F13)</f>
        <v>-43279</v>
      </c>
      <c r="G10" s="4">
        <f>G11+G12 +G13</f>
        <v>4025</v>
      </c>
      <c r="H10" s="4">
        <f>H11+H12 +H13</f>
        <v>1054</v>
      </c>
      <c r="I10" s="4">
        <f>I11+I12 +I13</f>
        <v>1031</v>
      </c>
      <c r="J10" s="4">
        <f>J11+J12 +J13</f>
        <v>1030</v>
      </c>
      <c r="K10" s="4">
        <f>K11+K12 +K13</f>
        <v>910</v>
      </c>
    </row>
    <row r="11" spans="1:11">
      <c r="A11" s="103" t="s">
        <v>8</v>
      </c>
      <c r="B11" s="103"/>
      <c r="C11" s="103"/>
      <c r="D11" s="103"/>
      <c r="E11" s="23">
        <f>Init!E8</f>
        <v>42153</v>
      </c>
      <c r="F11" s="18">
        <f>G11-E11</f>
        <v>-41040</v>
      </c>
      <c r="G11" s="3">
        <f>SUM(H11:K11)</f>
        <v>1113</v>
      </c>
      <c r="H11" s="3">
        <v>278</v>
      </c>
      <c r="I11" s="3">
        <v>279</v>
      </c>
      <c r="J11" s="3">
        <v>278</v>
      </c>
      <c r="K11" s="3">
        <v>278</v>
      </c>
    </row>
    <row r="12" spans="1:11">
      <c r="A12" s="103" t="s">
        <v>9</v>
      </c>
      <c r="B12" s="103"/>
      <c r="C12" s="103"/>
      <c r="D12" s="103"/>
      <c r="E12" s="23">
        <f>Init!E9</f>
        <v>2215</v>
      </c>
      <c r="F12" s="18">
        <f t="shared" ref="F12:F13" si="1">G12-E12</f>
        <v>172</v>
      </c>
      <c r="G12" s="3">
        <f>SUM(H12:K12)</f>
        <v>2387</v>
      </c>
      <c r="H12" s="3">
        <v>644</v>
      </c>
      <c r="I12" s="3">
        <v>621</v>
      </c>
      <c r="J12" s="3">
        <v>621</v>
      </c>
      <c r="K12" s="3">
        <v>501</v>
      </c>
    </row>
    <row r="13" spans="1:11">
      <c r="A13" s="106" t="s">
        <v>10</v>
      </c>
      <c r="B13" s="103"/>
      <c r="C13" s="103"/>
      <c r="D13" s="103"/>
      <c r="E13" s="23">
        <f>Init!E10</f>
        <v>2936</v>
      </c>
      <c r="F13" s="18">
        <f t="shared" si="1"/>
        <v>-2411</v>
      </c>
      <c r="G13" s="3">
        <f>SUM(H13:K13)</f>
        <v>525</v>
      </c>
      <c r="H13" s="3">
        <v>132</v>
      </c>
      <c r="I13" s="3">
        <v>131</v>
      </c>
      <c r="J13" s="3">
        <v>131</v>
      </c>
      <c r="K13" s="3">
        <v>131</v>
      </c>
    </row>
    <row r="14" spans="1:11">
      <c r="A14" s="102" t="s">
        <v>11</v>
      </c>
      <c r="B14" s="102"/>
      <c r="C14" s="102"/>
      <c r="D14" s="102"/>
      <c r="E14" s="23">
        <f>Init!E11</f>
        <v>1029</v>
      </c>
      <c r="F14" s="12">
        <f>F15+F26</f>
        <v>-9124.98</v>
      </c>
      <c r="G14" s="4">
        <f t="shared" ref="G14:K14" si="2">G15+G26</f>
        <v>4077.02</v>
      </c>
      <c r="H14" s="4">
        <f t="shared" si="2"/>
        <v>1070</v>
      </c>
      <c r="I14" s="4">
        <f t="shared" si="2"/>
        <v>1066</v>
      </c>
      <c r="J14" s="4">
        <f t="shared" si="2"/>
        <v>979</v>
      </c>
      <c r="K14" s="4">
        <f t="shared" si="2"/>
        <v>962.02</v>
      </c>
    </row>
    <row r="15" spans="1:11">
      <c r="A15" s="107" t="s">
        <v>12</v>
      </c>
      <c r="B15" s="107"/>
      <c r="C15" s="107"/>
      <c r="D15" s="107"/>
      <c r="E15" s="23">
        <f>Init!E12</f>
        <v>1907</v>
      </c>
      <c r="F15" s="18">
        <f>SUM(F16:F25)</f>
        <v>-8557.98</v>
      </c>
      <c r="G15" s="3">
        <f>SUM(G16:G25)</f>
        <v>2818.02</v>
      </c>
      <c r="H15" s="3">
        <f>SUM(H16:H25)</f>
        <v>733</v>
      </c>
      <c r="I15" s="3">
        <f t="shared" ref="I15:K15" si="3">SUM(I16:I25)</f>
        <v>733</v>
      </c>
      <c r="J15" s="3">
        <f t="shared" si="3"/>
        <v>675</v>
      </c>
      <c r="K15" s="3">
        <f t="shared" si="3"/>
        <v>677.02</v>
      </c>
    </row>
    <row r="16" spans="1:11">
      <c r="A16" s="103" t="s">
        <v>13</v>
      </c>
      <c r="B16" s="103"/>
      <c r="C16" s="103"/>
      <c r="D16" s="103"/>
      <c r="E16" s="23">
        <f>Init!E13</f>
        <v>0</v>
      </c>
      <c r="F16" s="18">
        <f t="shared" ref="F16:F37" si="4">G16-E16</f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105" t="s">
        <v>14</v>
      </c>
      <c r="B17" s="105"/>
      <c r="C17" s="105"/>
      <c r="D17" s="105"/>
      <c r="E17" s="23">
        <f>Init!E14</f>
        <v>5035</v>
      </c>
      <c r="F17" s="18">
        <f t="shared" si="4"/>
        <v>-4639</v>
      </c>
      <c r="G17" s="3">
        <f t="shared" ref="G17:G24" si="5">SUM(H17:K17)</f>
        <v>396</v>
      </c>
      <c r="H17" s="3">
        <v>103</v>
      </c>
      <c r="I17" s="3">
        <v>103</v>
      </c>
      <c r="J17" s="3">
        <v>95</v>
      </c>
      <c r="K17" s="3">
        <v>95</v>
      </c>
    </row>
    <row r="18" spans="1:11">
      <c r="A18" s="104" t="s">
        <v>15</v>
      </c>
      <c r="B18" s="104"/>
      <c r="C18" s="104"/>
      <c r="D18" s="104"/>
      <c r="E18" s="23">
        <f>Init!E15</f>
        <v>3209</v>
      </c>
      <c r="F18" s="18">
        <f t="shared" si="4"/>
        <v>-3209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16</v>
      </c>
      <c r="B19" s="104"/>
      <c r="C19" s="104"/>
      <c r="D19" s="104"/>
      <c r="E19" s="23">
        <f>Init!E16</f>
        <v>0</v>
      </c>
      <c r="F19" s="18">
        <f t="shared" si="4"/>
        <v>2066</v>
      </c>
      <c r="G19" s="3">
        <f t="shared" si="5"/>
        <v>2066</v>
      </c>
      <c r="H19" s="3">
        <v>538</v>
      </c>
      <c r="I19" s="3">
        <v>538</v>
      </c>
      <c r="J19" s="3">
        <v>495</v>
      </c>
      <c r="K19" s="3">
        <v>495</v>
      </c>
    </row>
    <row r="20" spans="1:11">
      <c r="A20" s="105" t="s">
        <v>17</v>
      </c>
      <c r="B20" s="105"/>
      <c r="C20" s="105"/>
      <c r="D20" s="105"/>
      <c r="E20" s="23">
        <f>Init!E17</f>
        <v>440</v>
      </c>
      <c r="F20" s="18">
        <f t="shared" si="4"/>
        <v>-440</v>
      </c>
      <c r="G20" s="3">
        <f t="shared" si="5"/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105" t="s">
        <v>18</v>
      </c>
      <c r="B21" s="105"/>
      <c r="C21" s="105"/>
      <c r="D21" s="105"/>
      <c r="E21" s="23">
        <f>Init!E18</f>
        <v>0</v>
      </c>
      <c r="F21" s="18">
        <f t="shared" si="4"/>
        <v>0</v>
      </c>
      <c r="G21" s="3">
        <f t="shared" si="5"/>
        <v>0</v>
      </c>
      <c r="H21" s="3">
        <v>0</v>
      </c>
      <c r="I21" s="3">
        <v>0</v>
      </c>
      <c r="J21" s="3">
        <v>0</v>
      </c>
      <c r="K21" s="3">
        <v>0</v>
      </c>
    </row>
    <row r="22" spans="1:11">
      <c r="A22" s="104" t="s">
        <v>19</v>
      </c>
      <c r="B22" s="104"/>
      <c r="C22" s="104"/>
      <c r="D22" s="104"/>
      <c r="E22" s="23">
        <f>Init!E19</f>
        <v>2674</v>
      </c>
      <c r="F22" s="18">
        <f t="shared" si="4"/>
        <v>-2652.98</v>
      </c>
      <c r="G22" s="3">
        <f t="shared" si="5"/>
        <v>21.02</v>
      </c>
      <c r="H22" s="3">
        <v>5</v>
      </c>
      <c r="I22" s="3">
        <v>5</v>
      </c>
      <c r="J22" s="3">
        <v>5</v>
      </c>
      <c r="K22" s="3">
        <v>6.02</v>
      </c>
    </row>
    <row r="23" spans="1:11">
      <c r="A23" s="104" t="s">
        <v>20</v>
      </c>
      <c r="B23" s="104"/>
      <c r="C23" s="104"/>
      <c r="D23" s="104"/>
      <c r="E23" s="23">
        <f>Init!E20</f>
        <v>0</v>
      </c>
      <c r="F23" s="18">
        <f t="shared" si="4"/>
        <v>35</v>
      </c>
      <c r="G23" s="3">
        <f t="shared" si="5"/>
        <v>35</v>
      </c>
      <c r="H23" s="3">
        <v>9</v>
      </c>
      <c r="I23" s="3">
        <v>9</v>
      </c>
      <c r="J23" s="3">
        <v>8</v>
      </c>
      <c r="K23" s="3">
        <v>9</v>
      </c>
    </row>
    <row r="24" spans="1:11">
      <c r="A24" s="104" t="s">
        <v>21</v>
      </c>
      <c r="B24" s="104"/>
      <c r="C24" s="104"/>
      <c r="D24" s="104"/>
      <c r="E24" s="23">
        <f>Init!E21</f>
        <v>0</v>
      </c>
      <c r="F24" s="18">
        <f t="shared" si="4"/>
        <v>300</v>
      </c>
      <c r="G24" s="3">
        <f t="shared" si="5"/>
        <v>300</v>
      </c>
      <c r="H24" s="3">
        <v>78</v>
      </c>
      <c r="I24" s="3">
        <v>78</v>
      </c>
      <c r="J24" s="3">
        <v>72</v>
      </c>
      <c r="K24" s="3">
        <v>72</v>
      </c>
    </row>
    <row r="25" spans="1:11">
      <c r="A25" s="104" t="s">
        <v>22</v>
      </c>
      <c r="B25" s="104"/>
      <c r="C25" s="104"/>
      <c r="D25" s="104"/>
      <c r="E25" s="23">
        <f>Init!E22</f>
        <v>18</v>
      </c>
      <c r="F25" s="18">
        <f t="shared" si="4"/>
        <v>-18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7" t="s">
        <v>23</v>
      </c>
      <c r="B26" s="107"/>
      <c r="C26" s="107"/>
      <c r="D26" s="107"/>
      <c r="E26" s="23">
        <f>Init!E23</f>
        <v>77</v>
      </c>
      <c r="F26" s="18">
        <f>SUM(F27:F29)</f>
        <v>-567</v>
      </c>
      <c r="G26" s="3">
        <f>G27+G28+G29</f>
        <v>1259</v>
      </c>
      <c r="H26" s="3">
        <f t="shared" ref="H26:K26" si="6">H27+H28+H29</f>
        <v>337</v>
      </c>
      <c r="I26" s="3">
        <f t="shared" si="6"/>
        <v>333</v>
      </c>
      <c r="J26" s="3">
        <f t="shared" si="6"/>
        <v>304</v>
      </c>
      <c r="K26" s="3">
        <f t="shared" si="6"/>
        <v>285</v>
      </c>
    </row>
    <row r="27" spans="1:11">
      <c r="A27" s="103" t="s">
        <v>24</v>
      </c>
      <c r="B27" s="103"/>
      <c r="C27" s="103"/>
      <c r="D27" s="103"/>
      <c r="E27" s="23">
        <f>Init!E24</f>
        <v>0</v>
      </c>
      <c r="F27" s="18">
        <f t="shared" si="4"/>
        <v>1259</v>
      </c>
      <c r="G27" s="3">
        <f>SUM(H27:K27)</f>
        <v>1259</v>
      </c>
      <c r="H27" s="3">
        <v>337</v>
      </c>
      <c r="I27" s="3">
        <v>333</v>
      </c>
      <c r="J27" s="3">
        <v>304</v>
      </c>
      <c r="K27" s="3">
        <v>285</v>
      </c>
    </row>
    <row r="28" spans="1:11">
      <c r="A28" s="103" t="s">
        <v>25</v>
      </c>
      <c r="B28" s="103"/>
      <c r="C28" s="103"/>
      <c r="D28" s="103"/>
      <c r="E28" s="23">
        <f>Init!E25</f>
        <v>0</v>
      </c>
      <c r="F28" s="18">
        <f t="shared" si="4"/>
        <v>0</v>
      </c>
      <c r="G28" s="3">
        <f>SUM(H28:K28)</f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103" t="s">
        <v>89</v>
      </c>
      <c r="B29" s="103"/>
      <c r="C29" s="103"/>
      <c r="D29" s="103"/>
      <c r="E29" s="23">
        <f>Init!E26</f>
        <v>1826</v>
      </c>
      <c r="F29" s="18">
        <f t="shared" si="4"/>
        <v>-1826</v>
      </c>
      <c r="G29" s="3">
        <f>SUM(H29:K29)</f>
        <v>0</v>
      </c>
      <c r="H29" s="3">
        <v>0</v>
      </c>
      <c r="I29" s="3">
        <v>0</v>
      </c>
      <c r="J29" s="3">
        <v>0</v>
      </c>
      <c r="K29" s="3">
        <v>0</v>
      </c>
    </row>
    <row r="30" spans="1:11">
      <c r="A30" s="95"/>
      <c r="B30" s="95"/>
      <c r="C30" s="95"/>
      <c r="D30" s="95"/>
      <c r="E30" s="23"/>
      <c r="F30" s="96"/>
      <c r="G30" s="3"/>
      <c r="H30" s="3"/>
      <c r="I30" s="3"/>
      <c r="J30" s="3"/>
      <c r="K30" s="3"/>
    </row>
    <row r="31" spans="1:11">
      <c r="A31" s="102" t="s">
        <v>26</v>
      </c>
      <c r="B31" s="102"/>
      <c r="C31" s="102"/>
      <c r="D31" s="102"/>
      <c r="E31" s="23">
        <f>Init!E27</f>
        <v>1826</v>
      </c>
      <c r="F31" s="12">
        <f>SUM(F32:F37)</f>
        <v>-23640</v>
      </c>
      <c r="G31" s="4">
        <f>SUM(G32:G37)</f>
        <v>32639</v>
      </c>
      <c r="H31" s="4">
        <f t="shared" ref="H31:K31" si="7">SUM(H32:H37)</f>
        <v>3396</v>
      </c>
      <c r="I31" s="4">
        <f t="shared" si="7"/>
        <v>4222</v>
      </c>
      <c r="J31" s="4">
        <f t="shared" si="7"/>
        <v>12577</v>
      </c>
      <c r="K31" s="4">
        <f t="shared" si="7"/>
        <v>12444</v>
      </c>
    </row>
    <row r="32" spans="1:11">
      <c r="A32" s="108" t="s">
        <v>27</v>
      </c>
      <c r="B32" s="108"/>
      <c r="C32" s="108"/>
      <c r="D32" s="108"/>
      <c r="E32" s="23">
        <f>Init!E28</f>
        <v>0</v>
      </c>
      <c r="F32" s="18">
        <f t="shared" si="4"/>
        <v>465</v>
      </c>
      <c r="G32" s="3">
        <f>SUM(H32:K32)</f>
        <v>465</v>
      </c>
      <c r="H32" s="3">
        <v>95</v>
      </c>
      <c r="I32" s="3">
        <v>80</v>
      </c>
      <c r="J32" s="3">
        <v>210</v>
      </c>
      <c r="K32" s="3">
        <v>80</v>
      </c>
    </row>
    <row r="33" spans="1:11">
      <c r="A33" s="108" t="s">
        <v>85</v>
      </c>
      <c r="B33" s="108"/>
      <c r="C33" s="108"/>
      <c r="D33" s="108"/>
      <c r="E33" s="23">
        <f>Init!E29</f>
        <v>0</v>
      </c>
      <c r="F33" s="18">
        <f t="shared" si="4"/>
        <v>5578</v>
      </c>
      <c r="G33" s="3">
        <f>SUM(H33:K33)</f>
        <v>5578</v>
      </c>
      <c r="H33" s="3">
        <v>2789</v>
      </c>
      <c r="I33" s="3">
        <v>2789</v>
      </c>
      <c r="J33" s="3">
        <v>0</v>
      </c>
      <c r="K33" s="3">
        <v>0</v>
      </c>
    </row>
    <row r="34" spans="1:11">
      <c r="A34" s="109" t="s">
        <v>86</v>
      </c>
      <c r="B34" s="110"/>
      <c r="C34" s="110"/>
      <c r="D34" s="111"/>
      <c r="E34" s="23">
        <f>Init!E30</f>
        <v>0</v>
      </c>
      <c r="F34" s="18">
        <f t="shared" si="4"/>
        <v>23847</v>
      </c>
      <c r="G34" s="3">
        <f t="shared" ref="G34:G37" si="8">SUM(H34:K34)</f>
        <v>23847</v>
      </c>
      <c r="H34" s="3">
        <v>0</v>
      </c>
      <c r="I34" s="3">
        <v>782</v>
      </c>
      <c r="J34" s="3">
        <v>11532</v>
      </c>
      <c r="K34" s="3">
        <v>11533</v>
      </c>
    </row>
    <row r="35" spans="1:11">
      <c r="A35" s="109" t="s">
        <v>87</v>
      </c>
      <c r="B35" s="110"/>
      <c r="C35" s="110"/>
      <c r="D35" s="111"/>
      <c r="E35" s="23">
        <f>Init!E31</f>
        <v>31967</v>
      </c>
      <c r="F35" s="18">
        <f t="shared" si="4"/>
        <v>-30649</v>
      </c>
      <c r="G35" s="3">
        <f t="shared" si="8"/>
        <v>1318</v>
      </c>
      <c r="H35" s="3">
        <v>0</v>
      </c>
      <c r="I35" s="3">
        <v>262</v>
      </c>
      <c r="J35" s="3">
        <v>528</v>
      </c>
      <c r="K35" s="3">
        <v>528</v>
      </c>
    </row>
    <row r="36" spans="1:11">
      <c r="A36" s="109" t="s">
        <v>88</v>
      </c>
      <c r="B36" s="110"/>
      <c r="C36" s="110"/>
      <c r="D36" s="111"/>
      <c r="E36" s="23">
        <f>Init!E32</f>
        <v>465</v>
      </c>
      <c r="F36" s="18">
        <f t="shared" si="4"/>
        <v>471</v>
      </c>
      <c r="G36" s="3">
        <f t="shared" si="8"/>
        <v>936</v>
      </c>
      <c r="H36" s="3">
        <v>17</v>
      </c>
      <c r="I36" s="3">
        <v>309</v>
      </c>
      <c r="J36" s="3">
        <v>307</v>
      </c>
      <c r="K36" s="3">
        <v>303</v>
      </c>
    </row>
    <row r="37" spans="1:11" ht="17.25" customHeight="1">
      <c r="A37" s="112" t="s">
        <v>79</v>
      </c>
      <c r="B37" s="113"/>
      <c r="C37" s="113"/>
      <c r="D37" s="114"/>
      <c r="E37" s="23">
        <f>Init!E34</f>
        <v>23847</v>
      </c>
      <c r="F37" s="18">
        <f t="shared" si="4"/>
        <v>-23352</v>
      </c>
      <c r="G37" s="3">
        <f t="shared" si="8"/>
        <v>495</v>
      </c>
      <c r="H37" s="3">
        <v>495</v>
      </c>
      <c r="I37" s="3"/>
      <c r="J37" s="3"/>
      <c r="K37" s="3">
        <v>0</v>
      </c>
    </row>
    <row r="38" spans="1:11">
      <c r="A38" s="101" t="s">
        <v>28</v>
      </c>
      <c r="B38" s="101"/>
      <c r="C38" s="101"/>
      <c r="D38" s="101"/>
      <c r="E38" s="25">
        <f>Init!E35</f>
        <v>2911</v>
      </c>
      <c r="F38" s="17">
        <f t="shared" ref="F38:K38" si="9">F39+F45+F46+F51+F55+F59+F69+F75+F80+F84+F88+F91+F94+F99</f>
        <v>-66700.98000000001</v>
      </c>
      <c r="G38" s="2">
        <f t="shared" si="9"/>
        <v>51624.020000000004</v>
      </c>
      <c r="H38" s="2">
        <f t="shared" si="9"/>
        <v>14978</v>
      </c>
      <c r="I38" s="2">
        <f t="shared" si="9"/>
        <v>6794</v>
      </c>
      <c r="J38" s="2">
        <f t="shared" si="9"/>
        <v>15061</v>
      </c>
      <c r="K38" s="2">
        <f t="shared" si="9"/>
        <v>14791.02</v>
      </c>
    </row>
    <row r="39" spans="1:11">
      <c r="A39" s="102" t="s">
        <v>29</v>
      </c>
      <c r="B39" s="102"/>
      <c r="C39" s="102"/>
      <c r="D39" s="102"/>
      <c r="E39" s="23">
        <f>Init!E36</f>
        <v>2398</v>
      </c>
      <c r="F39" s="12">
        <f t="shared" ref="F39:K39" si="10">SUM(F40:F44)</f>
        <v>-53435.8</v>
      </c>
      <c r="G39" s="5">
        <f t="shared" si="10"/>
        <v>4684</v>
      </c>
      <c r="H39" s="5">
        <f t="shared" si="10"/>
        <v>1006</v>
      </c>
      <c r="I39" s="5">
        <f t="shared" si="10"/>
        <v>1078</v>
      </c>
      <c r="J39" s="5">
        <f t="shared" si="10"/>
        <v>1308.5</v>
      </c>
      <c r="K39" s="5">
        <f t="shared" si="10"/>
        <v>1291.5</v>
      </c>
    </row>
    <row r="40" spans="1:11">
      <c r="A40" s="115" t="s">
        <v>30</v>
      </c>
      <c r="B40" s="115"/>
      <c r="C40" s="115"/>
      <c r="D40" s="115"/>
      <c r="E40" s="23">
        <f>Init!E37</f>
        <v>657</v>
      </c>
      <c r="F40" s="14">
        <f>G40-E40</f>
        <v>1367</v>
      </c>
      <c r="G40" s="3">
        <f t="shared" ref="G40:G50" si="11">SUM(H40:K40)</f>
        <v>2024</v>
      </c>
      <c r="H40" s="3">
        <v>485</v>
      </c>
      <c r="I40" s="3">
        <v>537</v>
      </c>
      <c r="J40" s="3">
        <v>501</v>
      </c>
      <c r="K40" s="3">
        <v>501</v>
      </c>
    </row>
    <row r="41" spans="1:11">
      <c r="A41" s="103" t="s">
        <v>31</v>
      </c>
      <c r="B41" s="103"/>
      <c r="C41" s="103"/>
      <c r="D41" s="103"/>
      <c r="E41" s="23">
        <f>Init!E38</f>
        <v>47691</v>
      </c>
      <c r="F41" s="14">
        <f t="shared" ref="F41:F44" si="12">G41-E41</f>
        <v>-46599</v>
      </c>
      <c r="G41" s="3">
        <f t="shared" si="11"/>
        <v>1092</v>
      </c>
      <c r="H41" s="3">
        <v>298</v>
      </c>
      <c r="I41" s="3">
        <v>270</v>
      </c>
      <c r="J41" s="3">
        <v>270.5</v>
      </c>
      <c r="K41" s="3">
        <v>253.5</v>
      </c>
    </row>
    <row r="42" spans="1:11">
      <c r="A42" s="103" t="s">
        <v>32</v>
      </c>
      <c r="B42" s="103"/>
      <c r="C42" s="103"/>
      <c r="D42" s="103"/>
      <c r="E42" s="23">
        <f>Init!E39</f>
        <v>5584.4</v>
      </c>
      <c r="F42" s="14">
        <f t="shared" si="12"/>
        <v>-5547.4</v>
      </c>
      <c r="G42" s="3">
        <f t="shared" si="11"/>
        <v>37</v>
      </c>
      <c r="H42" s="3">
        <v>10</v>
      </c>
      <c r="I42" s="3">
        <v>9</v>
      </c>
      <c r="J42" s="3">
        <v>9</v>
      </c>
      <c r="K42" s="3">
        <v>9</v>
      </c>
    </row>
    <row r="43" spans="1:11">
      <c r="A43" s="103" t="s">
        <v>33</v>
      </c>
      <c r="B43" s="103"/>
      <c r="C43" s="103"/>
      <c r="D43" s="103"/>
      <c r="E43" s="23">
        <f>Init!E40</f>
        <v>3037</v>
      </c>
      <c r="F43" s="14">
        <f t="shared" si="12"/>
        <v>-3037</v>
      </c>
      <c r="G43" s="3">
        <f t="shared" si="1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03" t="s">
        <v>34</v>
      </c>
      <c r="B44" s="103"/>
      <c r="C44" s="103"/>
      <c r="D44" s="103"/>
      <c r="E44" s="23">
        <f>Init!E41</f>
        <v>1150.4000000000001</v>
      </c>
      <c r="F44" s="14">
        <f t="shared" si="12"/>
        <v>380.59999999999991</v>
      </c>
      <c r="G44" s="3">
        <f t="shared" si="11"/>
        <v>1531</v>
      </c>
      <c r="H44" s="3">
        <v>213</v>
      </c>
      <c r="I44" s="3">
        <v>262</v>
      </c>
      <c r="J44" s="3">
        <v>528</v>
      </c>
      <c r="K44" s="3">
        <v>528</v>
      </c>
    </row>
    <row r="45" spans="1:11">
      <c r="A45" s="102" t="s">
        <v>35</v>
      </c>
      <c r="B45" s="102"/>
      <c r="C45" s="102"/>
      <c r="D45" s="102"/>
      <c r="E45" s="23">
        <f>Init!E42</f>
        <v>0</v>
      </c>
      <c r="F45" s="12">
        <f>G45-E45</f>
        <v>0</v>
      </c>
      <c r="G45" s="5">
        <f t="shared" si="11"/>
        <v>0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102" t="s">
        <v>36</v>
      </c>
      <c r="B46" s="102"/>
      <c r="C46" s="102"/>
      <c r="D46" s="102"/>
      <c r="E46" s="23">
        <f>Init!E43</f>
        <v>-3</v>
      </c>
      <c r="F46" s="12">
        <f>SUM(F47:F50)</f>
        <v>-1450</v>
      </c>
      <c r="G46" s="5">
        <f t="shared" si="11"/>
        <v>0</v>
      </c>
      <c r="H46" s="5">
        <f>H47+H48+H49+H50</f>
        <v>0</v>
      </c>
      <c r="I46" s="5">
        <f>I47+I48+I49+I50</f>
        <v>0</v>
      </c>
      <c r="J46" s="5">
        <f>J47+J48+J49+J50</f>
        <v>0</v>
      </c>
      <c r="K46" s="5">
        <f>K47+K48+K49+K50</f>
        <v>0</v>
      </c>
    </row>
    <row r="47" spans="1:11">
      <c r="A47" s="103" t="s">
        <v>30</v>
      </c>
      <c r="B47" s="103"/>
      <c r="C47" s="103"/>
      <c r="D47" s="103"/>
      <c r="E47" s="23">
        <f>Init!E44</f>
        <v>1400</v>
      </c>
      <c r="F47" s="14">
        <f t="shared" ref="F47:F50" si="13">G47-E47</f>
        <v>-1400</v>
      </c>
      <c r="G47" s="3">
        <f t="shared" si="1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>
      <c r="A48" s="103" t="s">
        <v>31</v>
      </c>
      <c r="B48" s="103"/>
      <c r="C48" s="103"/>
      <c r="D48" s="103"/>
      <c r="E48" s="23">
        <f>Init!E45</f>
        <v>50</v>
      </c>
      <c r="F48" s="14">
        <f t="shared" si="13"/>
        <v>-50</v>
      </c>
      <c r="G48" s="3">
        <f t="shared" si="11"/>
        <v>0</v>
      </c>
      <c r="H48" s="3">
        <v>0</v>
      </c>
      <c r="I48" s="3">
        <v>0</v>
      </c>
      <c r="J48" s="3">
        <v>0</v>
      </c>
      <c r="K48" s="3">
        <v>0</v>
      </c>
    </row>
    <row r="49" spans="1:12">
      <c r="A49" s="103" t="s">
        <v>32</v>
      </c>
      <c r="B49" s="103"/>
      <c r="C49" s="103"/>
      <c r="D49" s="103"/>
      <c r="E49" s="23">
        <f>Init!E46</f>
        <v>0</v>
      </c>
      <c r="F49" s="14">
        <f t="shared" si="13"/>
        <v>0</v>
      </c>
      <c r="G49" s="3">
        <f t="shared" si="11"/>
        <v>0</v>
      </c>
      <c r="H49" s="3">
        <v>0</v>
      </c>
      <c r="I49" s="3">
        <v>0</v>
      </c>
      <c r="J49" s="3">
        <v>0</v>
      </c>
      <c r="K49" s="3">
        <v>0</v>
      </c>
    </row>
    <row r="50" spans="1:12">
      <c r="A50" s="103" t="s">
        <v>34</v>
      </c>
      <c r="B50" s="103"/>
      <c r="C50" s="103"/>
      <c r="D50" s="103"/>
      <c r="E50" s="23">
        <f>Init!E47</f>
        <v>0</v>
      </c>
      <c r="F50" s="14">
        <f t="shared" si="13"/>
        <v>0</v>
      </c>
      <c r="G50" s="3">
        <f t="shared" si="11"/>
        <v>0</v>
      </c>
      <c r="H50" s="3">
        <v>0</v>
      </c>
      <c r="I50" s="3">
        <v>0</v>
      </c>
      <c r="J50" s="3">
        <v>0</v>
      </c>
      <c r="K50" s="3">
        <v>0</v>
      </c>
    </row>
    <row r="51" spans="1:12">
      <c r="A51" s="102" t="s">
        <v>37</v>
      </c>
      <c r="B51" s="102"/>
      <c r="C51" s="102"/>
      <c r="D51" s="102"/>
      <c r="E51" s="23">
        <f>Init!E48</f>
        <v>0</v>
      </c>
      <c r="F51" s="12">
        <f>SUM(F52:F54)</f>
        <v>0</v>
      </c>
      <c r="G51" s="5">
        <f>SUM(H51:K51)</f>
        <v>0</v>
      </c>
      <c r="H51" s="5">
        <f>H52+H53+H54</f>
        <v>0</v>
      </c>
      <c r="I51" s="5">
        <f>I52+I53+I54</f>
        <v>0</v>
      </c>
      <c r="J51" s="5">
        <f>J52+J53+J54</f>
        <v>0</v>
      </c>
      <c r="K51" s="5">
        <f>K52+K53+K54</f>
        <v>0</v>
      </c>
    </row>
    <row r="52" spans="1:12">
      <c r="A52" s="103" t="s">
        <v>38</v>
      </c>
      <c r="B52" s="103"/>
      <c r="C52" s="103"/>
      <c r="D52" s="103"/>
      <c r="E52" s="23">
        <f>Init!E49</f>
        <v>0</v>
      </c>
      <c r="F52" s="14">
        <f t="shared" ref="F52:F54" si="14">G52-E52</f>
        <v>0</v>
      </c>
      <c r="G52" s="3">
        <f>SUM(H52:K52)</f>
        <v>0</v>
      </c>
      <c r="H52" s="3">
        <v>0</v>
      </c>
      <c r="I52" s="3">
        <v>0</v>
      </c>
      <c r="J52" s="3">
        <v>0</v>
      </c>
      <c r="K52" s="3">
        <v>0</v>
      </c>
    </row>
    <row r="53" spans="1:12">
      <c r="A53" s="103" t="s">
        <v>39</v>
      </c>
      <c r="B53" s="103"/>
      <c r="C53" s="103"/>
      <c r="D53" s="103"/>
      <c r="E53" s="23">
        <f>Init!E50</f>
        <v>0</v>
      </c>
      <c r="F53" s="14">
        <f t="shared" si="14"/>
        <v>0</v>
      </c>
      <c r="G53" s="3">
        <f>SUM(H53:K53)</f>
        <v>0</v>
      </c>
      <c r="H53" s="3">
        <v>0</v>
      </c>
      <c r="I53" s="3">
        <v>0</v>
      </c>
      <c r="J53" s="3">
        <v>0</v>
      </c>
      <c r="K53" s="3">
        <v>0</v>
      </c>
    </row>
    <row r="54" spans="1:12">
      <c r="A54" s="103" t="s">
        <v>40</v>
      </c>
      <c r="B54" s="103"/>
      <c r="C54" s="103"/>
      <c r="D54" s="103"/>
      <c r="E54" s="23">
        <f>Init!E51</f>
        <v>0</v>
      </c>
      <c r="F54" s="14">
        <f t="shared" si="14"/>
        <v>0</v>
      </c>
      <c r="G54" s="3">
        <f>SUM(H54:K54)</f>
        <v>0</v>
      </c>
      <c r="H54" s="3">
        <v>0</v>
      </c>
      <c r="I54" s="3">
        <v>0</v>
      </c>
      <c r="J54" s="3">
        <v>0</v>
      </c>
      <c r="K54" s="3">
        <v>0</v>
      </c>
    </row>
    <row r="55" spans="1:12" ht="24" customHeight="1">
      <c r="A55" s="116" t="s">
        <v>41</v>
      </c>
      <c r="B55" s="117"/>
      <c r="C55" s="117"/>
      <c r="D55" s="118"/>
      <c r="E55" s="23">
        <f>Init!E52</f>
        <v>0</v>
      </c>
      <c r="F55" s="16">
        <f>SUM(F56:F58)</f>
        <v>-65.399999999999977</v>
      </c>
      <c r="G55" s="5">
        <f>SUM(G56:G58)</f>
        <v>555.6</v>
      </c>
      <c r="H55" s="5">
        <f>H56+H57+H58</f>
        <v>144</v>
      </c>
      <c r="I55" s="5">
        <f>I56+I57+I58</f>
        <v>153.6</v>
      </c>
      <c r="J55" s="5">
        <f>J56+J57+J58</f>
        <v>128</v>
      </c>
      <c r="K55" s="5">
        <f>K56+K57+K58</f>
        <v>130</v>
      </c>
    </row>
    <row r="56" spans="1:12">
      <c r="A56" s="103" t="s">
        <v>30</v>
      </c>
      <c r="B56" s="103"/>
      <c r="C56" s="103"/>
      <c r="D56" s="103"/>
      <c r="E56" s="23">
        <f>Init!E53</f>
        <v>0</v>
      </c>
      <c r="F56" s="14">
        <f t="shared" ref="F56:F58" si="15">G56-E56</f>
        <v>478.6</v>
      </c>
      <c r="G56" s="3">
        <f>SUM(H56:K56)</f>
        <v>478.6</v>
      </c>
      <c r="H56" s="3">
        <v>117</v>
      </c>
      <c r="I56" s="3">
        <v>128.6</v>
      </c>
      <c r="J56" s="3">
        <v>117</v>
      </c>
      <c r="K56" s="3">
        <v>116</v>
      </c>
    </row>
    <row r="57" spans="1:12">
      <c r="A57" s="103" t="s">
        <v>31</v>
      </c>
      <c r="B57" s="103"/>
      <c r="C57" s="103"/>
      <c r="D57" s="103"/>
      <c r="E57" s="23">
        <f>Init!E54</f>
        <v>0</v>
      </c>
      <c r="F57" s="14">
        <f t="shared" si="15"/>
        <v>64</v>
      </c>
      <c r="G57" s="3">
        <f>SUM(H57:K57)</f>
        <v>64</v>
      </c>
      <c r="H57" s="3">
        <v>23</v>
      </c>
      <c r="I57" s="3">
        <v>22</v>
      </c>
      <c r="J57" s="3">
        <v>8</v>
      </c>
      <c r="K57" s="3">
        <v>11</v>
      </c>
    </row>
    <row r="58" spans="1:12">
      <c r="A58" s="103" t="s">
        <v>42</v>
      </c>
      <c r="B58" s="103"/>
      <c r="C58" s="103"/>
      <c r="D58" s="103"/>
      <c r="E58" s="23">
        <f>Init!E55</f>
        <v>621</v>
      </c>
      <c r="F58" s="14">
        <f t="shared" si="15"/>
        <v>-608</v>
      </c>
      <c r="G58" s="3">
        <f>SUM(H58:K58)</f>
        <v>13</v>
      </c>
      <c r="H58" s="3">
        <v>4</v>
      </c>
      <c r="I58" s="3">
        <v>3</v>
      </c>
      <c r="J58" s="3">
        <v>3</v>
      </c>
      <c r="K58" s="3">
        <v>3</v>
      </c>
    </row>
    <row r="59" spans="1:12">
      <c r="A59" s="102" t="s">
        <v>43</v>
      </c>
      <c r="B59" s="102"/>
      <c r="C59" s="102"/>
      <c r="D59" s="102"/>
      <c r="E59" s="23">
        <f>Init!E56</f>
        <v>564</v>
      </c>
      <c r="F59" s="12">
        <f>SUM(F60:F68)</f>
        <v>-3453.58</v>
      </c>
      <c r="G59" s="5">
        <f>SUM(H59:K59)</f>
        <v>2546.42</v>
      </c>
      <c r="H59" s="5">
        <f>SUM(H60:H68)</f>
        <v>515</v>
      </c>
      <c r="I59" s="5">
        <f>SUM(I60:I68)</f>
        <v>557.9</v>
      </c>
      <c r="J59" s="5">
        <f>SUM(J60:J68)</f>
        <v>818</v>
      </c>
      <c r="K59" s="5">
        <f>SUM(K60:K68)</f>
        <v>655.52</v>
      </c>
    </row>
    <row r="60" spans="1:12">
      <c r="A60" s="103" t="s">
        <v>44</v>
      </c>
      <c r="B60" s="103"/>
      <c r="C60" s="103"/>
      <c r="D60" s="103"/>
      <c r="E60" s="23">
        <f>Init!E57</f>
        <v>57</v>
      </c>
      <c r="F60" s="14">
        <f t="shared" ref="F60:F68" si="16">G60-E60</f>
        <v>-57</v>
      </c>
      <c r="G60" s="7">
        <f t="shared" ref="G60:G106" si="17">SUM(H60:K60)</f>
        <v>0</v>
      </c>
      <c r="H60" s="7">
        <v>0</v>
      </c>
      <c r="I60" s="7">
        <v>0</v>
      </c>
      <c r="J60" s="7">
        <v>0</v>
      </c>
      <c r="K60" s="7">
        <v>0</v>
      </c>
    </row>
    <row r="61" spans="1:12">
      <c r="A61" s="103" t="s">
        <v>45</v>
      </c>
      <c r="B61" s="103"/>
      <c r="C61" s="103"/>
      <c r="D61" s="103"/>
      <c r="E61" s="23">
        <f>Init!E58</f>
        <v>0</v>
      </c>
      <c r="F61" s="14">
        <f t="shared" si="16"/>
        <v>86</v>
      </c>
      <c r="G61" s="7">
        <f t="shared" si="17"/>
        <v>86</v>
      </c>
      <c r="H61" s="7">
        <v>27</v>
      </c>
      <c r="I61" s="7">
        <v>27</v>
      </c>
      <c r="J61" s="7">
        <v>5</v>
      </c>
      <c r="K61" s="7">
        <v>27</v>
      </c>
    </row>
    <row r="62" spans="1:12">
      <c r="A62" s="103" t="s">
        <v>46</v>
      </c>
      <c r="B62" s="103"/>
      <c r="C62" s="103"/>
      <c r="D62" s="103"/>
      <c r="E62" s="23">
        <f>Init!E59</f>
        <v>5201</v>
      </c>
      <c r="F62" s="14">
        <f t="shared" si="16"/>
        <v>-4768.1000000000004</v>
      </c>
      <c r="G62" s="3">
        <f t="shared" si="17"/>
        <v>432.9</v>
      </c>
      <c r="H62" s="3">
        <v>168</v>
      </c>
      <c r="I62" s="3">
        <v>26.9</v>
      </c>
      <c r="J62" s="3">
        <v>225.5</v>
      </c>
      <c r="K62" s="3">
        <v>12.5</v>
      </c>
      <c r="L62" s="8"/>
    </row>
    <row r="63" spans="1:12">
      <c r="A63" s="103" t="s">
        <v>47</v>
      </c>
      <c r="B63" s="103"/>
      <c r="C63" s="103"/>
      <c r="D63" s="103"/>
      <c r="E63" s="23">
        <f>Init!E60</f>
        <v>0</v>
      </c>
      <c r="F63" s="14">
        <f t="shared" si="16"/>
        <v>396</v>
      </c>
      <c r="G63" s="7">
        <f t="shared" si="17"/>
        <v>396</v>
      </c>
      <c r="H63" s="7">
        <v>103</v>
      </c>
      <c r="I63" s="7">
        <v>103</v>
      </c>
      <c r="J63" s="7">
        <v>95</v>
      </c>
      <c r="K63" s="7">
        <v>95</v>
      </c>
    </row>
    <row r="64" spans="1:12">
      <c r="A64" s="103" t="s">
        <v>48</v>
      </c>
      <c r="B64" s="103"/>
      <c r="C64" s="103"/>
      <c r="D64" s="103"/>
      <c r="E64" s="23">
        <f>Init!E61</f>
        <v>132</v>
      </c>
      <c r="F64" s="14">
        <f t="shared" si="16"/>
        <v>-97</v>
      </c>
      <c r="G64" s="7">
        <f t="shared" si="17"/>
        <v>35</v>
      </c>
      <c r="H64" s="7">
        <v>9</v>
      </c>
      <c r="I64" s="7">
        <v>9</v>
      </c>
      <c r="J64" s="7">
        <v>8</v>
      </c>
      <c r="K64" s="7">
        <v>9</v>
      </c>
    </row>
    <row r="65" spans="1:13">
      <c r="A65" s="103" t="s">
        <v>49</v>
      </c>
      <c r="B65" s="103"/>
      <c r="C65" s="103"/>
      <c r="D65" s="103"/>
      <c r="E65" s="23">
        <f>Init!E62</f>
        <v>75</v>
      </c>
      <c r="F65" s="14">
        <f t="shared" si="16"/>
        <v>-53.980000000000004</v>
      </c>
      <c r="G65" s="3">
        <f t="shared" si="17"/>
        <v>21.02</v>
      </c>
      <c r="H65" s="3">
        <v>5</v>
      </c>
      <c r="I65" s="3">
        <v>5</v>
      </c>
      <c r="J65" s="3">
        <v>5</v>
      </c>
      <c r="K65" s="3">
        <v>6.02</v>
      </c>
    </row>
    <row r="66" spans="1:13">
      <c r="A66" s="103" t="s">
        <v>50</v>
      </c>
      <c r="B66" s="103"/>
      <c r="C66" s="103"/>
      <c r="D66" s="103"/>
      <c r="E66" s="23">
        <f>Init!E63</f>
        <v>440</v>
      </c>
      <c r="F66" s="14">
        <f t="shared" si="16"/>
        <v>-140</v>
      </c>
      <c r="G66" s="7">
        <f t="shared" si="17"/>
        <v>300</v>
      </c>
      <c r="H66" s="7">
        <v>78</v>
      </c>
      <c r="I66" s="7">
        <v>78</v>
      </c>
      <c r="J66" s="7">
        <v>72</v>
      </c>
      <c r="K66" s="7">
        <v>72</v>
      </c>
    </row>
    <row r="67" spans="1:13">
      <c r="A67" s="103" t="s">
        <v>51</v>
      </c>
      <c r="B67" s="103"/>
      <c r="C67" s="103"/>
      <c r="D67" s="103"/>
      <c r="E67" s="23">
        <f>Init!E64</f>
        <v>77</v>
      </c>
      <c r="F67" s="14">
        <f t="shared" si="16"/>
        <v>-77</v>
      </c>
      <c r="G67" s="3">
        <f t="shared" si="17"/>
        <v>0</v>
      </c>
      <c r="H67" s="3">
        <v>0</v>
      </c>
      <c r="I67" s="3">
        <v>0</v>
      </c>
      <c r="J67" s="3">
        <v>0</v>
      </c>
      <c r="K67" s="3">
        <v>0</v>
      </c>
    </row>
    <row r="68" spans="1:13">
      <c r="A68" s="103" t="s">
        <v>52</v>
      </c>
      <c r="B68" s="103"/>
      <c r="C68" s="103"/>
      <c r="D68" s="103"/>
      <c r="E68" s="23">
        <f>Init!E65</f>
        <v>18</v>
      </c>
      <c r="F68" s="14">
        <f t="shared" si="16"/>
        <v>1257.5</v>
      </c>
      <c r="G68" s="3">
        <f t="shared" si="17"/>
        <v>1275.5</v>
      </c>
      <c r="H68" s="3">
        <v>125</v>
      </c>
      <c r="I68" s="3">
        <v>309</v>
      </c>
      <c r="J68" s="3">
        <v>407.5</v>
      </c>
      <c r="K68" s="3">
        <v>434</v>
      </c>
      <c r="L68" s="9"/>
      <c r="M68" s="10"/>
    </row>
    <row r="69" spans="1:13">
      <c r="A69" s="102" t="s">
        <v>53</v>
      </c>
      <c r="B69" s="102"/>
      <c r="C69" s="102"/>
      <c r="D69" s="102"/>
      <c r="E69" s="23">
        <f>Init!E66</f>
        <v>0</v>
      </c>
      <c r="F69" s="12">
        <f>SUM(F70:F74)</f>
        <v>-4399.7000000000007</v>
      </c>
      <c r="G69" s="5">
        <f>SUM(H69:K69)</f>
        <v>1265.5</v>
      </c>
      <c r="H69" s="5">
        <f>SUM(H70:H74)</f>
        <v>1152</v>
      </c>
      <c r="I69" s="5">
        <f>SUM(I70:I74)</f>
        <v>48.5</v>
      </c>
      <c r="J69" s="5">
        <f>SUM(J70:J74)</f>
        <v>41</v>
      </c>
      <c r="K69" s="5">
        <f>SUM(K70:K74)</f>
        <v>24</v>
      </c>
    </row>
    <row r="70" spans="1:13">
      <c r="A70" s="103" t="s">
        <v>30</v>
      </c>
      <c r="B70" s="103"/>
      <c r="C70" s="103"/>
      <c r="D70" s="103"/>
      <c r="E70" s="23">
        <f>Init!E67</f>
        <v>0</v>
      </c>
      <c r="F70" s="14">
        <f t="shared" ref="F70:F74" si="18">G70-E70</f>
        <v>59.5</v>
      </c>
      <c r="G70" s="3">
        <f t="shared" si="17"/>
        <v>59.5</v>
      </c>
      <c r="H70" s="3">
        <v>16</v>
      </c>
      <c r="I70" s="3">
        <v>15.5</v>
      </c>
      <c r="J70" s="3">
        <v>14</v>
      </c>
      <c r="K70" s="3">
        <v>14</v>
      </c>
    </row>
    <row r="71" spans="1:13">
      <c r="A71" s="103" t="s">
        <v>31</v>
      </c>
      <c r="B71" s="103"/>
      <c r="C71" s="103"/>
      <c r="D71" s="103"/>
      <c r="E71" s="23">
        <f>Init!E68</f>
        <v>4459</v>
      </c>
      <c r="F71" s="14">
        <f t="shared" si="18"/>
        <v>-4347</v>
      </c>
      <c r="G71" s="3">
        <f t="shared" si="17"/>
        <v>112</v>
      </c>
      <c r="H71" s="3">
        <v>43</v>
      </c>
      <c r="I71" s="3">
        <v>33</v>
      </c>
      <c r="J71" s="3">
        <v>26</v>
      </c>
      <c r="K71" s="3">
        <v>10</v>
      </c>
    </row>
    <row r="72" spans="1:13">
      <c r="A72" s="103" t="s">
        <v>76</v>
      </c>
      <c r="B72" s="103"/>
      <c r="C72" s="103"/>
      <c r="D72" s="103"/>
      <c r="E72" s="23">
        <f>Init!E69</f>
        <v>1086.5999999999999</v>
      </c>
      <c r="F72" s="14">
        <f t="shared" si="18"/>
        <v>-1084.5999999999999</v>
      </c>
      <c r="G72" s="3">
        <f t="shared" si="17"/>
        <v>2</v>
      </c>
      <c r="H72" s="3">
        <v>1</v>
      </c>
      <c r="I72" s="3">
        <v>0</v>
      </c>
      <c r="J72" s="3">
        <v>1</v>
      </c>
      <c r="K72" s="3">
        <v>0</v>
      </c>
    </row>
    <row r="73" spans="1:13">
      <c r="A73" s="103" t="s">
        <v>77</v>
      </c>
      <c r="B73" s="103"/>
      <c r="C73" s="103"/>
      <c r="D73" s="103"/>
      <c r="E73" s="23">
        <f>Init!E70</f>
        <v>68.599999999999994</v>
      </c>
      <c r="F73" s="14">
        <f t="shared" si="18"/>
        <v>948.4</v>
      </c>
      <c r="G73" s="3">
        <f t="shared" si="17"/>
        <v>1017</v>
      </c>
      <c r="H73" s="3">
        <v>1017</v>
      </c>
      <c r="I73" s="3">
        <v>0</v>
      </c>
      <c r="J73" s="3">
        <v>0</v>
      </c>
      <c r="K73" s="3">
        <v>0</v>
      </c>
    </row>
    <row r="74" spans="1:13">
      <c r="A74" s="103" t="s">
        <v>78</v>
      </c>
      <c r="B74" s="103"/>
      <c r="C74" s="103"/>
      <c r="D74" s="103"/>
      <c r="E74" s="23">
        <f>Init!E71</f>
        <v>51</v>
      </c>
      <c r="F74" s="14">
        <f t="shared" si="18"/>
        <v>24</v>
      </c>
      <c r="G74" s="3">
        <f t="shared" si="17"/>
        <v>75</v>
      </c>
      <c r="H74" s="3">
        <v>75</v>
      </c>
      <c r="I74" s="3">
        <v>0</v>
      </c>
      <c r="J74" s="3">
        <v>0</v>
      </c>
      <c r="K74" s="3">
        <v>0</v>
      </c>
    </row>
    <row r="75" spans="1:13">
      <c r="A75" s="102" t="s">
        <v>54</v>
      </c>
      <c r="B75" s="102"/>
      <c r="C75" s="102"/>
      <c r="D75" s="102"/>
      <c r="E75" s="23">
        <f>Init!E72</f>
        <v>0</v>
      </c>
      <c r="F75" s="12">
        <f>SUM(F76:F79)</f>
        <v>-780</v>
      </c>
      <c r="G75" s="5">
        <f t="shared" si="17"/>
        <v>971</v>
      </c>
      <c r="H75" s="5">
        <f>SUM(H76:H79)</f>
        <v>383</v>
      </c>
      <c r="I75" s="5">
        <f>SUM(I76:I79)</f>
        <v>303</v>
      </c>
      <c r="J75" s="5">
        <f>SUM(J76:J79)</f>
        <v>175</v>
      </c>
      <c r="K75" s="5">
        <f>SUM(K76:K79)</f>
        <v>110</v>
      </c>
    </row>
    <row r="76" spans="1:13">
      <c r="A76" s="115" t="s">
        <v>30</v>
      </c>
      <c r="B76" s="115"/>
      <c r="C76" s="115"/>
      <c r="D76" s="115"/>
      <c r="E76" s="23">
        <f>Init!E73</f>
        <v>967</v>
      </c>
      <c r="F76" s="14">
        <f t="shared" ref="F76:F79" si="19">G76-E76</f>
        <v>-967</v>
      </c>
      <c r="G76" s="3">
        <f t="shared" si="17"/>
        <v>0</v>
      </c>
      <c r="H76" s="3">
        <v>0</v>
      </c>
      <c r="I76" s="3">
        <v>0</v>
      </c>
      <c r="J76" s="3">
        <v>0</v>
      </c>
      <c r="K76" s="3">
        <v>0</v>
      </c>
    </row>
    <row r="77" spans="1:13">
      <c r="A77" s="103" t="s">
        <v>31</v>
      </c>
      <c r="B77" s="103"/>
      <c r="C77" s="103"/>
      <c r="D77" s="103"/>
      <c r="E77" s="23">
        <f>Init!E74</f>
        <v>0</v>
      </c>
      <c r="F77" s="14">
        <f t="shared" si="19"/>
        <v>596</v>
      </c>
      <c r="G77" s="3">
        <f t="shared" si="17"/>
        <v>596</v>
      </c>
      <c r="H77" s="3">
        <v>120</v>
      </c>
      <c r="I77" s="3">
        <v>266</v>
      </c>
      <c r="J77" s="3">
        <v>137</v>
      </c>
      <c r="K77" s="3">
        <v>73</v>
      </c>
    </row>
    <row r="78" spans="1:13">
      <c r="A78" s="103" t="s">
        <v>42</v>
      </c>
      <c r="B78" s="103"/>
      <c r="C78" s="103"/>
      <c r="D78" s="103"/>
      <c r="E78" s="23">
        <f>Init!E75</f>
        <v>784</v>
      </c>
      <c r="F78" s="14">
        <f t="shared" si="19"/>
        <v>-634</v>
      </c>
      <c r="G78" s="3">
        <f t="shared" si="17"/>
        <v>150</v>
      </c>
      <c r="H78" s="3">
        <v>38</v>
      </c>
      <c r="I78" s="3">
        <v>37</v>
      </c>
      <c r="J78" s="3">
        <v>38</v>
      </c>
      <c r="K78" s="3">
        <v>37</v>
      </c>
    </row>
    <row r="79" spans="1:13">
      <c r="A79" s="103" t="s">
        <v>52</v>
      </c>
      <c r="B79" s="103"/>
      <c r="C79" s="103"/>
      <c r="D79" s="103"/>
      <c r="E79" s="23">
        <f>Init!E76</f>
        <v>0</v>
      </c>
      <c r="F79" s="14">
        <f t="shared" si="19"/>
        <v>225</v>
      </c>
      <c r="G79" s="3">
        <f t="shared" si="17"/>
        <v>225</v>
      </c>
      <c r="H79" s="3">
        <v>225</v>
      </c>
      <c r="I79" s="3">
        <v>0</v>
      </c>
      <c r="J79" s="3">
        <v>0</v>
      </c>
      <c r="K79" s="3">
        <v>0</v>
      </c>
    </row>
    <row r="80" spans="1:13">
      <c r="A80" s="120" t="s">
        <v>55</v>
      </c>
      <c r="B80" s="120"/>
      <c r="C80" s="120"/>
      <c r="D80" s="120"/>
      <c r="E80" s="23">
        <f>Init!E77</f>
        <v>334</v>
      </c>
      <c r="F80" s="15">
        <f>SUM(F81:F83)</f>
        <v>-1030</v>
      </c>
      <c r="G80" s="5">
        <f>SUM(H80:K80)</f>
        <v>2708</v>
      </c>
      <c r="H80" s="5">
        <f>SUM(H81:H83)</f>
        <v>620</v>
      </c>
      <c r="I80" s="5">
        <f>SUM(I81:I83)</f>
        <v>688</v>
      </c>
      <c r="J80" s="5">
        <f>SUM(J81:J83)</f>
        <v>765</v>
      </c>
      <c r="K80" s="5">
        <f>SUM(K81:K83)</f>
        <v>635</v>
      </c>
    </row>
    <row r="81" spans="1:11">
      <c r="A81" s="103" t="s">
        <v>56</v>
      </c>
      <c r="B81" s="103"/>
      <c r="C81" s="103"/>
      <c r="D81" s="103"/>
      <c r="E81" s="23">
        <f>Init!E78</f>
        <v>300</v>
      </c>
      <c r="F81" s="14">
        <f t="shared" ref="F81:F83" si="20">G81-E81</f>
        <v>1203</v>
      </c>
      <c r="G81" s="3">
        <f t="shared" si="17"/>
        <v>1503</v>
      </c>
      <c r="H81" s="3">
        <v>351</v>
      </c>
      <c r="I81" s="3">
        <v>419</v>
      </c>
      <c r="J81" s="3">
        <v>367</v>
      </c>
      <c r="K81" s="3">
        <v>366</v>
      </c>
    </row>
    <row r="82" spans="1:11">
      <c r="A82" s="103" t="s">
        <v>57</v>
      </c>
      <c r="B82" s="103"/>
      <c r="C82" s="103"/>
      <c r="D82" s="103"/>
      <c r="E82" s="23">
        <f>Init!E79</f>
        <v>150</v>
      </c>
      <c r="F82" s="14">
        <f t="shared" si="20"/>
        <v>1001</v>
      </c>
      <c r="G82" s="3">
        <f t="shared" si="17"/>
        <v>1151</v>
      </c>
      <c r="H82" s="3">
        <v>256</v>
      </c>
      <c r="I82" s="3">
        <v>255</v>
      </c>
      <c r="J82" s="3">
        <v>385</v>
      </c>
      <c r="K82" s="3">
        <v>255</v>
      </c>
    </row>
    <row r="83" spans="1:11">
      <c r="A83" s="121" t="s">
        <v>58</v>
      </c>
      <c r="B83" s="121"/>
      <c r="C83" s="121"/>
      <c r="D83" s="121"/>
      <c r="E83" s="23">
        <f>Init!E80</f>
        <v>3288</v>
      </c>
      <c r="F83" s="14">
        <f t="shared" si="20"/>
        <v>-3234</v>
      </c>
      <c r="G83" s="3">
        <f t="shared" si="17"/>
        <v>54</v>
      </c>
      <c r="H83" s="3">
        <v>13</v>
      </c>
      <c r="I83" s="3">
        <v>14</v>
      </c>
      <c r="J83" s="3">
        <v>13</v>
      </c>
      <c r="K83" s="3">
        <v>14</v>
      </c>
    </row>
    <row r="84" spans="1:11">
      <c r="A84" s="102" t="s">
        <v>59</v>
      </c>
      <c r="B84" s="102"/>
      <c r="C84" s="102"/>
      <c r="D84" s="102"/>
      <c r="E84" s="23">
        <f>Init!E81</f>
        <v>1539</v>
      </c>
      <c r="F84" s="12">
        <f>SUM(F85:F87)</f>
        <v>2245</v>
      </c>
      <c r="G84" s="5">
        <f>SUM(H84:K84)</f>
        <v>6702</v>
      </c>
      <c r="H84" s="5">
        <f>SUM(H85:H87)</f>
        <v>3733</v>
      </c>
      <c r="I84" s="5">
        <f t="shared" ref="I84:K84" si="21">SUM(I85:I87)</f>
        <v>2839</v>
      </c>
      <c r="J84" s="5">
        <f t="shared" si="21"/>
        <v>45</v>
      </c>
      <c r="K84" s="5">
        <f t="shared" si="21"/>
        <v>85</v>
      </c>
    </row>
    <row r="85" spans="1:11">
      <c r="A85" s="103" t="s">
        <v>31</v>
      </c>
      <c r="B85" s="103"/>
      <c r="C85" s="103"/>
      <c r="D85" s="103"/>
      <c r="E85" s="23">
        <f>Init!E82</f>
        <v>1592</v>
      </c>
      <c r="F85" s="14">
        <f t="shared" ref="F85:F87" si="22">G85-E85</f>
        <v>-1322</v>
      </c>
      <c r="G85" s="3">
        <f t="shared" si="17"/>
        <v>270</v>
      </c>
      <c r="H85" s="3">
        <v>90</v>
      </c>
      <c r="I85" s="3">
        <v>50</v>
      </c>
      <c r="J85" s="3">
        <v>45</v>
      </c>
      <c r="K85" s="3">
        <v>85</v>
      </c>
    </row>
    <row r="86" spans="1:11">
      <c r="A86" s="103" t="s">
        <v>60</v>
      </c>
      <c r="B86" s="103"/>
      <c r="C86" s="103"/>
      <c r="D86" s="103"/>
      <c r="E86" s="23">
        <f>Init!E83</f>
        <v>157</v>
      </c>
      <c r="F86" s="14">
        <f t="shared" si="22"/>
        <v>6275</v>
      </c>
      <c r="G86" s="3">
        <f t="shared" si="17"/>
        <v>6432</v>
      </c>
      <c r="H86" s="3">
        <v>3643</v>
      </c>
      <c r="I86" s="3">
        <v>2789</v>
      </c>
      <c r="J86" s="3">
        <v>0</v>
      </c>
      <c r="K86" s="3">
        <v>0</v>
      </c>
    </row>
    <row r="87" spans="1:11">
      <c r="A87" s="103" t="s">
        <v>33</v>
      </c>
      <c r="B87" s="103"/>
      <c r="C87" s="103"/>
      <c r="D87" s="103"/>
      <c r="E87" s="23">
        <f>Init!E84</f>
        <v>2708</v>
      </c>
      <c r="F87" s="14">
        <f t="shared" si="22"/>
        <v>-2708</v>
      </c>
      <c r="G87" s="3">
        <f t="shared" si="17"/>
        <v>0</v>
      </c>
      <c r="H87" s="3">
        <v>0</v>
      </c>
      <c r="I87" s="3">
        <v>0</v>
      </c>
      <c r="J87" s="3">
        <v>0</v>
      </c>
      <c r="K87" s="3">
        <v>0</v>
      </c>
    </row>
    <row r="88" spans="1:11">
      <c r="A88" s="102" t="s">
        <v>61</v>
      </c>
      <c r="B88" s="102"/>
      <c r="C88" s="102"/>
      <c r="D88" s="102"/>
      <c r="E88" s="23">
        <f>Init!E85</f>
        <v>270</v>
      </c>
      <c r="F88" s="12">
        <f>F89+F90</f>
        <v>19748.5</v>
      </c>
      <c r="G88" s="5">
        <f t="shared" si="17"/>
        <v>22186.5</v>
      </c>
      <c r="H88" s="5">
        <f>SUM(H89:H90)</f>
        <v>686.5</v>
      </c>
      <c r="I88" s="5">
        <f>SUM(I89:I90)</f>
        <v>0</v>
      </c>
      <c r="J88" s="5">
        <f>SUM(J89:J90)</f>
        <v>10750</v>
      </c>
      <c r="K88" s="5">
        <f>SUM(K89:K90)</f>
        <v>10750</v>
      </c>
    </row>
    <row r="89" spans="1:11">
      <c r="A89" s="103" t="s">
        <v>31</v>
      </c>
      <c r="B89" s="103"/>
      <c r="C89" s="103"/>
      <c r="D89" s="103"/>
      <c r="E89" s="23">
        <f>Init!E86</f>
        <v>2438</v>
      </c>
      <c r="F89" s="14">
        <f t="shared" ref="F89:F90" si="23">G89-E89</f>
        <v>-2409.5</v>
      </c>
      <c r="G89" s="3">
        <f t="shared" si="17"/>
        <v>28.5</v>
      </c>
      <c r="H89" s="3">
        <v>28.5</v>
      </c>
      <c r="I89" s="3">
        <v>0</v>
      </c>
      <c r="J89" s="3">
        <v>0</v>
      </c>
      <c r="K89" s="3">
        <v>0</v>
      </c>
    </row>
    <row r="90" spans="1:11">
      <c r="A90" s="103" t="s">
        <v>52</v>
      </c>
      <c r="B90" s="103"/>
      <c r="C90" s="103"/>
      <c r="D90" s="103"/>
      <c r="E90" s="23">
        <f>Init!E87</f>
        <v>0</v>
      </c>
      <c r="F90" s="14">
        <f t="shared" si="23"/>
        <v>22158</v>
      </c>
      <c r="G90" s="3">
        <f t="shared" si="17"/>
        <v>22158</v>
      </c>
      <c r="H90" s="3">
        <v>658</v>
      </c>
      <c r="I90" s="3">
        <v>0</v>
      </c>
      <c r="J90" s="3">
        <v>10750</v>
      </c>
      <c r="K90" s="3">
        <v>10750</v>
      </c>
    </row>
    <row r="91" spans="1:11">
      <c r="A91" s="102" t="s">
        <v>62</v>
      </c>
      <c r="B91" s="102"/>
      <c r="C91" s="102"/>
      <c r="D91" s="102"/>
      <c r="E91" s="23">
        <f>Init!E88</f>
        <v>22197</v>
      </c>
      <c r="F91" s="12">
        <f>F92+F93</f>
        <v>-22197</v>
      </c>
      <c r="G91" s="5">
        <f t="shared" si="17"/>
        <v>0</v>
      </c>
      <c r="H91" s="5">
        <f>SUM(H92:H93)</f>
        <v>0</v>
      </c>
      <c r="I91" s="5">
        <f>SUM(I92:I93)</f>
        <v>0</v>
      </c>
      <c r="J91" s="5">
        <f>SUM(J92:J93)</f>
        <v>0</v>
      </c>
      <c r="K91" s="5">
        <f>SUM(K92:K93)</f>
        <v>0</v>
      </c>
    </row>
    <row r="92" spans="1:11">
      <c r="A92" s="103" t="s">
        <v>31</v>
      </c>
      <c r="B92" s="103"/>
      <c r="C92" s="103"/>
      <c r="D92" s="103"/>
      <c r="E92" s="23">
        <f>Init!E89</f>
        <v>28</v>
      </c>
      <c r="F92" s="14">
        <f t="shared" ref="F92:F93" si="24">G92-E92</f>
        <v>-28</v>
      </c>
      <c r="G92" s="3">
        <f t="shared" si="17"/>
        <v>0</v>
      </c>
      <c r="H92" s="3">
        <v>0</v>
      </c>
      <c r="I92" s="3">
        <v>0</v>
      </c>
      <c r="J92" s="3">
        <v>0</v>
      </c>
      <c r="K92" s="3">
        <v>0</v>
      </c>
    </row>
    <row r="93" spans="1:11">
      <c r="A93" s="103" t="s">
        <v>52</v>
      </c>
      <c r="B93" s="103"/>
      <c r="C93" s="103"/>
      <c r="D93" s="103"/>
      <c r="E93" s="23">
        <f>Init!E90</f>
        <v>22169</v>
      </c>
      <c r="F93" s="14">
        <f t="shared" si="24"/>
        <v>-22169</v>
      </c>
      <c r="G93" s="3">
        <f t="shared" si="17"/>
        <v>0</v>
      </c>
      <c r="H93" s="3">
        <v>0</v>
      </c>
      <c r="I93" s="3">
        <v>0</v>
      </c>
      <c r="J93" s="3">
        <v>0</v>
      </c>
      <c r="K93" s="3">
        <v>0</v>
      </c>
    </row>
    <row r="94" spans="1:11">
      <c r="A94" s="102" t="s">
        <v>63</v>
      </c>
      <c r="B94" s="102"/>
      <c r="C94" s="102"/>
      <c r="D94" s="102"/>
      <c r="E94" s="23">
        <f>Init!E91</f>
        <v>0</v>
      </c>
      <c r="F94" s="12">
        <f>SUM(F95:F98)</f>
        <v>4102.75</v>
      </c>
      <c r="G94" s="5">
        <f>SUM(H94:K94)</f>
        <v>9569.75</v>
      </c>
      <c r="H94" s="5">
        <f>SUM(H95:H98)</f>
        <v>6600.5</v>
      </c>
      <c r="I94" s="5">
        <f>SUM(I95:I98)</f>
        <v>1010.75</v>
      </c>
      <c r="J94" s="5">
        <f>SUM(J95:J98)</f>
        <v>922.5</v>
      </c>
      <c r="K94" s="5">
        <f>SUM(K95:K98)</f>
        <v>1036</v>
      </c>
    </row>
    <row r="95" spans="1:11">
      <c r="A95" s="103" t="s">
        <v>64</v>
      </c>
      <c r="B95" s="103"/>
      <c r="C95" s="103"/>
      <c r="D95" s="103"/>
      <c r="E95" s="23">
        <f>Init!E92</f>
        <v>0</v>
      </c>
      <c r="F95" s="14">
        <f t="shared" ref="F95:F98" si="25">G95-E95</f>
        <v>0</v>
      </c>
      <c r="G95" s="3">
        <f t="shared" si="17"/>
        <v>0</v>
      </c>
      <c r="H95" s="3">
        <v>0</v>
      </c>
      <c r="I95" s="3">
        <v>0</v>
      </c>
      <c r="J95" s="3">
        <v>0</v>
      </c>
      <c r="K95" s="3">
        <v>0</v>
      </c>
    </row>
    <row r="96" spans="1:11">
      <c r="A96" s="103" t="s">
        <v>65</v>
      </c>
      <c r="B96" s="103"/>
      <c r="C96" s="103"/>
      <c r="D96" s="103"/>
      <c r="E96" s="23">
        <f>Init!E93</f>
        <v>0</v>
      </c>
      <c r="F96" s="14">
        <f t="shared" si="25"/>
        <v>699.75</v>
      </c>
      <c r="G96" s="3">
        <f t="shared" si="17"/>
        <v>699.75</v>
      </c>
      <c r="H96" s="3">
        <v>238</v>
      </c>
      <c r="I96" s="3">
        <v>98.75</v>
      </c>
      <c r="J96" s="3">
        <v>110</v>
      </c>
      <c r="K96" s="3">
        <v>253</v>
      </c>
    </row>
    <row r="97" spans="1:11">
      <c r="A97" s="103" t="s">
        <v>33</v>
      </c>
      <c r="B97" s="103"/>
      <c r="C97" s="103"/>
      <c r="D97" s="103"/>
      <c r="E97" s="23">
        <f>Init!E94</f>
        <v>5467</v>
      </c>
      <c r="F97" s="14">
        <f t="shared" si="25"/>
        <v>-5467</v>
      </c>
      <c r="G97" s="3">
        <f>SUM(H97:K97)</f>
        <v>0</v>
      </c>
      <c r="H97" s="3">
        <v>0</v>
      </c>
      <c r="I97" s="3">
        <v>0</v>
      </c>
      <c r="J97" s="3">
        <v>0</v>
      </c>
      <c r="K97" s="3">
        <v>0</v>
      </c>
    </row>
    <row r="98" spans="1:11">
      <c r="A98" s="103" t="s">
        <v>52</v>
      </c>
      <c r="B98" s="103"/>
      <c r="C98" s="103"/>
      <c r="D98" s="103"/>
      <c r="E98" s="23">
        <f>Init!E95</f>
        <v>0</v>
      </c>
      <c r="F98" s="14">
        <f t="shared" si="25"/>
        <v>8870</v>
      </c>
      <c r="G98" s="3">
        <f t="shared" si="17"/>
        <v>8870</v>
      </c>
      <c r="H98" s="3">
        <v>6362.5</v>
      </c>
      <c r="I98" s="3">
        <v>912</v>
      </c>
      <c r="J98" s="3">
        <v>812.5</v>
      </c>
      <c r="K98" s="3">
        <v>783</v>
      </c>
    </row>
    <row r="99" spans="1:11">
      <c r="A99" s="102" t="s">
        <v>66</v>
      </c>
      <c r="B99" s="102"/>
      <c r="C99" s="102"/>
      <c r="D99" s="102"/>
      <c r="E99" s="23">
        <f>Init!E96</f>
        <v>120</v>
      </c>
      <c r="F99" s="12">
        <f>SUM(F100:F103)</f>
        <v>-5985.75</v>
      </c>
      <c r="G99" s="5">
        <f>SUM(H99:K99)</f>
        <v>435.25</v>
      </c>
      <c r="H99" s="5">
        <f>SUM(H100:H103)</f>
        <v>138</v>
      </c>
      <c r="I99" s="5">
        <f>SUM(I100:I103)</f>
        <v>115.25</v>
      </c>
      <c r="J99" s="5">
        <f>SUM(J100:J103)</f>
        <v>108</v>
      </c>
      <c r="K99" s="5">
        <f>SUM(K100:K103)</f>
        <v>74</v>
      </c>
    </row>
    <row r="100" spans="1:11">
      <c r="A100" s="103" t="s">
        <v>30</v>
      </c>
      <c r="B100" s="103"/>
      <c r="C100" s="103"/>
      <c r="D100" s="103"/>
      <c r="E100" s="23">
        <f>Init!E97</f>
        <v>0</v>
      </c>
      <c r="F100" s="14">
        <f t="shared" ref="F100:F103" si="26">G100-E100</f>
        <v>278.25</v>
      </c>
      <c r="G100" s="3">
        <f t="shared" si="17"/>
        <v>278.25</v>
      </c>
      <c r="H100" s="3">
        <v>68</v>
      </c>
      <c r="I100" s="3">
        <v>75.25</v>
      </c>
      <c r="J100" s="3">
        <v>68</v>
      </c>
      <c r="K100" s="3">
        <v>67</v>
      </c>
    </row>
    <row r="101" spans="1:11">
      <c r="A101" s="103" t="s">
        <v>65</v>
      </c>
      <c r="B101" s="103"/>
      <c r="C101" s="103"/>
      <c r="D101" s="103"/>
      <c r="E101" s="23">
        <f>Init!E98</f>
        <v>5347</v>
      </c>
      <c r="F101" s="14">
        <f t="shared" si="26"/>
        <v>-5218</v>
      </c>
      <c r="G101" s="3">
        <f t="shared" si="17"/>
        <v>129</v>
      </c>
      <c r="H101" s="3">
        <v>48</v>
      </c>
      <c r="I101" s="3">
        <v>38</v>
      </c>
      <c r="J101" s="3">
        <v>38</v>
      </c>
      <c r="K101" s="3">
        <v>5</v>
      </c>
    </row>
    <row r="102" spans="1:11">
      <c r="A102" s="103" t="s">
        <v>42</v>
      </c>
      <c r="B102" s="103"/>
      <c r="C102" s="103"/>
      <c r="D102" s="103"/>
      <c r="E102" s="23">
        <f>Init!E99</f>
        <v>704</v>
      </c>
      <c r="F102" s="14">
        <f t="shared" si="26"/>
        <v>-696</v>
      </c>
      <c r="G102" s="3">
        <f t="shared" si="17"/>
        <v>8</v>
      </c>
      <c r="H102" s="3">
        <v>2</v>
      </c>
      <c r="I102" s="3">
        <v>2</v>
      </c>
      <c r="J102" s="3">
        <v>2</v>
      </c>
      <c r="K102" s="3">
        <v>2</v>
      </c>
    </row>
    <row r="103" spans="1:11">
      <c r="A103" s="103" t="s">
        <v>52</v>
      </c>
      <c r="B103" s="103"/>
      <c r="C103" s="103"/>
      <c r="D103" s="103"/>
      <c r="E103" s="23">
        <f>Init!E100</f>
        <v>370</v>
      </c>
      <c r="F103" s="14">
        <f t="shared" si="26"/>
        <v>-350</v>
      </c>
      <c r="G103" s="3">
        <f t="shared" si="17"/>
        <v>20</v>
      </c>
      <c r="H103" s="3">
        <v>20</v>
      </c>
      <c r="I103" s="3">
        <v>0</v>
      </c>
      <c r="J103" s="3">
        <v>0</v>
      </c>
      <c r="K103" s="3">
        <v>0</v>
      </c>
    </row>
    <row r="104" spans="1:11">
      <c r="A104" s="122" t="s">
        <v>67</v>
      </c>
      <c r="B104" s="122"/>
      <c r="C104" s="122"/>
      <c r="D104" s="122"/>
      <c r="E104" s="23">
        <f>Init!E101</f>
        <v>119</v>
      </c>
      <c r="F104" s="13">
        <f>F105+F106</f>
        <v>0</v>
      </c>
      <c r="G104" s="5">
        <f>G8-G38</f>
        <v>-8862</v>
      </c>
      <c r="H104" s="5">
        <f t="shared" ref="H104:K104" si="27">H8-H38</f>
        <v>-8862</v>
      </c>
      <c r="I104" s="5">
        <f t="shared" si="27"/>
        <v>0</v>
      </c>
      <c r="J104" s="5">
        <f t="shared" si="27"/>
        <v>0</v>
      </c>
      <c r="K104" s="5">
        <f t="shared" si="27"/>
        <v>0</v>
      </c>
    </row>
    <row r="105" spans="1:11">
      <c r="A105" s="103" t="s">
        <v>68</v>
      </c>
      <c r="B105" s="103"/>
      <c r="C105" s="103"/>
      <c r="D105" s="103"/>
      <c r="E105" s="23">
        <f>Init!E102</f>
        <v>0</v>
      </c>
      <c r="F105" s="11"/>
      <c r="G105" s="3">
        <f>SUM(H105:K105)</f>
        <v>0</v>
      </c>
      <c r="H105" s="3">
        <v>0</v>
      </c>
      <c r="I105" s="3">
        <v>0</v>
      </c>
      <c r="J105" s="3">
        <v>0</v>
      </c>
      <c r="K105" s="3">
        <v>0</v>
      </c>
    </row>
    <row r="106" spans="1:11">
      <c r="A106" s="103" t="s">
        <v>69</v>
      </c>
      <c r="B106" s="103"/>
      <c r="C106" s="103"/>
      <c r="D106" s="103"/>
      <c r="E106" s="23">
        <f>Init!E103</f>
        <v>215</v>
      </c>
      <c r="F106" s="11"/>
      <c r="G106" s="3">
        <f t="shared" si="17"/>
        <v>-8862</v>
      </c>
      <c r="H106" s="3">
        <f>H8-H38</f>
        <v>-8862</v>
      </c>
      <c r="I106" s="3">
        <f t="shared" ref="I106:K106" si="28">I8-I38</f>
        <v>0</v>
      </c>
      <c r="J106" s="3">
        <f t="shared" si="28"/>
        <v>0</v>
      </c>
      <c r="K106" s="3">
        <f t="shared" si="28"/>
        <v>0</v>
      </c>
    </row>
    <row r="108" spans="1:11">
      <c r="A108" s="6" t="s">
        <v>70</v>
      </c>
    </row>
    <row r="109" spans="1:11">
      <c r="A109" s="6" t="s">
        <v>71</v>
      </c>
      <c r="G109" s="6" t="s">
        <v>72</v>
      </c>
    </row>
    <row r="110" spans="1:11">
      <c r="A110" s="6" t="s">
        <v>73</v>
      </c>
      <c r="G110" s="6" t="s">
        <v>74</v>
      </c>
    </row>
  </sheetData>
  <mergeCells count="100">
    <mergeCell ref="A17:D17"/>
    <mergeCell ref="A2:K2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45:D45"/>
    <mergeCell ref="A31:D31"/>
    <mergeCell ref="A32:D32"/>
    <mergeCell ref="A33:D33"/>
    <mergeCell ref="A37:D37"/>
    <mergeCell ref="A38:D38"/>
    <mergeCell ref="A39:D39"/>
    <mergeCell ref="A40:D40"/>
    <mergeCell ref="A41:D41"/>
    <mergeCell ref="A42:D42"/>
    <mergeCell ref="A43:D43"/>
    <mergeCell ref="A44:D44"/>
    <mergeCell ref="A57:D57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69:D69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81:D81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93:D93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106:D106"/>
    <mergeCell ref="A35:D35"/>
    <mergeCell ref="A36:D36"/>
    <mergeCell ref="A34:D34"/>
    <mergeCell ref="A100:D100"/>
    <mergeCell ref="A101:D101"/>
    <mergeCell ref="A102:D102"/>
    <mergeCell ref="A103:D103"/>
    <mergeCell ref="A104:D104"/>
    <mergeCell ref="A105:D105"/>
    <mergeCell ref="A94:D94"/>
    <mergeCell ref="A95:D95"/>
    <mergeCell ref="A96:D96"/>
    <mergeCell ref="A97:D97"/>
    <mergeCell ref="A98:D98"/>
    <mergeCell ref="A99:D99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106"/>
  <sheetViews>
    <sheetView view="pageBreakPreview" zoomScaleNormal="100" zoomScaleSheetLayoutView="100" workbookViewId="0">
      <selection activeCell="E18" sqref="E18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91</v>
      </c>
    </row>
    <row r="2" spans="1:11">
      <c r="A2" s="99" t="s">
        <v>90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34" t="s">
        <v>82</v>
      </c>
      <c r="F4" s="34" t="s">
        <v>83</v>
      </c>
      <c r="G4" s="20" t="s">
        <v>84</v>
      </c>
      <c r="H4" s="34" t="s">
        <v>1</v>
      </c>
      <c r="I4" s="34" t="s">
        <v>2</v>
      </c>
      <c r="J4" s="34" t="s">
        <v>3</v>
      </c>
      <c r="K4" s="34" t="s">
        <v>4</v>
      </c>
    </row>
    <row r="5" spans="1:11">
      <c r="A5" s="101" t="s">
        <v>5</v>
      </c>
      <c r="B5" s="101"/>
      <c r="C5" s="101"/>
      <c r="D5" s="101"/>
      <c r="E5" s="24">
        <f>mar!G8</f>
        <v>42762.020000000004</v>
      </c>
      <c r="F5" s="22">
        <f>F6+F7+F11+F27</f>
        <v>156</v>
      </c>
      <c r="G5" s="21">
        <f>G6+G7+G11+G27</f>
        <v>42918.020000000004</v>
      </c>
      <c r="H5" s="21">
        <f>H6+H7+H11+H27</f>
        <v>6116</v>
      </c>
      <c r="I5" s="21">
        <f t="shared" ref="I5:K5" si="0">I6+I7+I11+I27</f>
        <v>6950</v>
      </c>
      <c r="J5" s="21">
        <f t="shared" si="0"/>
        <v>15061</v>
      </c>
      <c r="K5" s="21">
        <f t="shared" si="0"/>
        <v>14791.02</v>
      </c>
    </row>
    <row r="6" spans="1:11">
      <c r="A6" s="102" t="s">
        <v>6</v>
      </c>
      <c r="B6" s="102"/>
      <c r="C6" s="102"/>
      <c r="D6" s="102"/>
      <c r="E6" s="23">
        <f>mar!G9</f>
        <v>2021</v>
      </c>
      <c r="F6" s="27">
        <f>G6-E6</f>
        <v>156</v>
      </c>
      <c r="G6" s="4">
        <f>SUM(H6:K6)</f>
        <v>2177</v>
      </c>
      <c r="H6" s="4">
        <v>596</v>
      </c>
      <c r="I6" s="4">
        <v>631</v>
      </c>
      <c r="J6" s="4">
        <v>475</v>
      </c>
      <c r="K6" s="4">
        <v>475</v>
      </c>
    </row>
    <row r="7" spans="1:11">
      <c r="A7" s="102" t="s">
        <v>7</v>
      </c>
      <c r="B7" s="102"/>
      <c r="C7" s="102"/>
      <c r="D7" s="102"/>
      <c r="E7" s="23">
        <f>mar!G10</f>
        <v>4025</v>
      </c>
      <c r="F7" s="27">
        <f>SUM(F8:F10)</f>
        <v>0</v>
      </c>
      <c r="G7" s="4">
        <f>G8+G9 +G10</f>
        <v>4025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910</v>
      </c>
    </row>
    <row r="8" spans="1:11">
      <c r="A8" s="103" t="s">
        <v>8</v>
      </c>
      <c r="B8" s="103"/>
      <c r="C8" s="103"/>
      <c r="D8" s="103"/>
      <c r="E8" s="23">
        <f>mar!G11</f>
        <v>1113</v>
      </c>
      <c r="F8" s="33">
        <f>G8-E8</f>
        <v>0</v>
      </c>
      <c r="G8" s="3">
        <f>SUM(H8:K8)</f>
        <v>1113</v>
      </c>
      <c r="H8" s="3">
        <v>278</v>
      </c>
      <c r="I8" s="3">
        <v>279</v>
      </c>
      <c r="J8" s="3">
        <v>278</v>
      </c>
      <c r="K8" s="3">
        <v>278</v>
      </c>
    </row>
    <row r="9" spans="1:11">
      <c r="A9" s="103" t="s">
        <v>9</v>
      </c>
      <c r="B9" s="103"/>
      <c r="C9" s="103"/>
      <c r="D9" s="103"/>
      <c r="E9" s="23">
        <f>mar!G12</f>
        <v>2387</v>
      </c>
      <c r="F9" s="33">
        <f t="shared" ref="F9:F10" si="1">G9-E9</f>
        <v>0</v>
      </c>
      <c r="G9" s="3">
        <f>SUM(H9:K9)</f>
        <v>2387</v>
      </c>
      <c r="H9" s="3">
        <v>644</v>
      </c>
      <c r="I9" s="3">
        <v>621</v>
      </c>
      <c r="J9" s="3">
        <v>621</v>
      </c>
      <c r="K9" s="3">
        <v>501</v>
      </c>
    </row>
    <row r="10" spans="1:11">
      <c r="A10" s="106" t="s">
        <v>10</v>
      </c>
      <c r="B10" s="103"/>
      <c r="C10" s="103"/>
      <c r="D10" s="103"/>
      <c r="E10" s="23">
        <f>mar!G13</f>
        <v>525</v>
      </c>
      <c r="F10" s="33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mar!G14</f>
        <v>4077.02</v>
      </c>
      <c r="F11" s="27">
        <f>F12+F23</f>
        <v>0</v>
      </c>
      <c r="G11" s="4">
        <f t="shared" ref="G11:K11" si="2">G12+G23</f>
        <v>4077.02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962.02</v>
      </c>
    </row>
    <row r="12" spans="1:11">
      <c r="A12" s="107" t="s">
        <v>12</v>
      </c>
      <c r="B12" s="107"/>
      <c r="C12" s="107"/>
      <c r="D12" s="107"/>
      <c r="E12" s="23">
        <f>mar!G15</f>
        <v>2818.02</v>
      </c>
      <c r="F12" s="33">
        <f>SUM(F13:F22)</f>
        <v>0</v>
      </c>
      <c r="G12" s="3">
        <f>SUM(G13:G22)</f>
        <v>2818.02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677.02</v>
      </c>
    </row>
    <row r="13" spans="1:11">
      <c r="A13" s="103" t="s">
        <v>13</v>
      </c>
      <c r="B13" s="103"/>
      <c r="C13" s="103"/>
      <c r="D13" s="103"/>
      <c r="E13" s="23">
        <f>mar!G16</f>
        <v>0</v>
      </c>
      <c r="F13" s="33">
        <f t="shared" ref="F13:F33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mar!G17</f>
        <v>396</v>
      </c>
      <c r="F14" s="33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mar!G18</f>
        <v>0</v>
      </c>
      <c r="F15" s="33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mar!G19</f>
        <v>2066</v>
      </c>
      <c r="F16" s="33">
        <f t="shared" si="4"/>
        <v>0</v>
      </c>
      <c r="G16" s="3">
        <f t="shared" si="5"/>
        <v>2066</v>
      </c>
      <c r="H16" s="3">
        <v>538</v>
      </c>
      <c r="I16" s="3">
        <v>538</v>
      </c>
      <c r="J16" s="3">
        <v>495</v>
      </c>
      <c r="K16" s="3">
        <v>495</v>
      </c>
    </row>
    <row r="17" spans="1:11">
      <c r="A17" s="105" t="s">
        <v>17</v>
      </c>
      <c r="B17" s="105"/>
      <c r="C17" s="105"/>
      <c r="D17" s="105"/>
      <c r="E17" s="23">
        <f>mar!G20</f>
        <v>0</v>
      </c>
      <c r="F17" s="33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mar!G21</f>
        <v>0</v>
      </c>
      <c r="F18" s="33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mar!G22</f>
        <v>21.02</v>
      </c>
      <c r="F19" s="33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mar!G23</f>
        <v>35</v>
      </c>
      <c r="F20" s="33">
        <f t="shared" si="4"/>
        <v>0</v>
      </c>
      <c r="G20" s="3">
        <f t="shared" si="5"/>
        <v>35</v>
      </c>
      <c r="H20" s="3">
        <v>9</v>
      </c>
      <c r="I20" s="3">
        <v>9</v>
      </c>
      <c r="J20" s="3">
        <v>8</v>
      </c>
      <c r="K20" s="3">
        <v>9</v>
      </c>
    </row>
    <row r="21" spans="1:11">
      <c r="A21" s="104" t="s">
        <v>21</v>
      </c>
      <c r="B21" s="104"/>
      <c r="C21" s="104"/>
      <c r="D21" s="104"/>
      <c r="E21" s="23">
        <f>mar!G24</f>
        <v>300</v>
      </c>
      <c r="F21" s="33">
        <f t="shared" si="4"/>
        <v>0</v>
      </c>
      <c r="G21" s="3">
        <f t="shared" si="5"/>
        <v>300</v>
      </c>
      <c r="H21" s="3">
        <v>78</v>
      </c>
      <c r="I21" s="3">
        <v>78</v>
      </c>
      <c r="J21" s="3">
        <v>72</v>
      </c>
      <c r="K21" s="3">
        <v>72</v>
      </c>
    </row>
    <row r="22" spans="1:11">
      <c r="A22" s="104" t="s">
        <v>22</v>
      </c>
      <c r="B22" s="104"/>
      <c r="C22" s="104"/>
      <c r="D22" s="104"/>
      <c r="E22" s="23">
        <f>mar!G25</f>
        <v>0</v>
      </c>
      <c r="F22" s="33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mar!G26</f>
        <v>1259</v>
      </c>
      <c r="F23" s="33">
        <f>SUM(F24:F26)</f>
        <v>0</v>
      </c>
      <c r="G23" s="3">
        <f>G24+G25+G26</f>
        <v>1259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285</v>
      </c>
    </row>
    <row r="24" spans="1:11">
      <c r="A24" s="103" t="s">
        <v>24</v>
      </c>
      <c r="B24" s="103"/>
      <c r="C24" s="103"/>
      <c r="D24" s="103"/>
      <c r="E24" s="23">
        <f>mar!G27</f>
        <v>1259</v>
      </c>
      <c r="F24" s="33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mar!G28</f>
        <v>0</v>
      </c>
      <c r="F25" s="33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mar!G29</f>
        <v>0</v>
      </c>
      <c r="F26" s="33">
        <f t="shared" si="4"/>
        <v>0</v>
      </c>
      <c r="G26" s="3">
        <f>SUM(H26:K26)</f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102" t="s">
        <v>26</v>
      </c>
      <c r="B27" s="102"/>
      <c r="C27" s="102"/>
      <c r="D27" s="102"/>
      <c r="E27" s="23">
        <f>mar!G31</f>
        <v>32639</v>
      </c>
      <c r="F27" s="27">
        <f>SUM(F28:F33)</f>
        <v>0</v>
      </c>
      <c r="G27" s="4">
        <f>SUM(G28:G33)</f>
        <v>32639</v>
      </c>
      <c r="H27" s="4">
        <f t="shared" ref="H27:K27" si="7">SUM(H28:H33)</f>
        <v>3396</v>
      </c>
      <c r="I27" s="4">
        <f t="shared" si="7"/>
        <v>4222</v>
      </c>
      <c r="J27" s="4">
        <f t="shared" si="7"/>
        <v>12577</v>
      </c>
      <c r="K27" s="4">
        <f t="shared" si="7"/>
        <v>12444</v>
      </c>
    </row>
    <row r="28" spans="1:11">
      <c r="A28" s="108" t="s">
        <v>27</v>
      </c>
      <c r="B28" s="108"/>
      <c r="C28" s="108"/>
      <c r="D28" s="108"/>
      <c r="E28" s="23">
        <f>mar!G32</f>
        <v>465</v>
      </c>
      <c r="F28" s="33">
        <f t="shared" si="4"/>
        <v>0</v>
      </c>
      <c r="G28" s="3">
        <f>SUM(H28:K28)</f>
        <v>465</v>
      </c>
      <c r="H28" s="3">
        <v>95</v>
      </c>
      <c r="I28" s="3">
        <v>80</v>
      </c>
      <c r="J28" s="3">
        <v>210</v>
      </c>
      <c r="K28" s="3">
        <v>80</v>
      </c>
    </row>
    <row r="29" spans="1:11">
      <c r="A29" s="108" t="s">
        <v>85</v>
      </c>
      <c r="B29" s="108"/>
      <c r="C29" s="108"/>
      <c r="D29" s="108"/>
      <c r="E29" s="23">
        <f>mar!G33</f>
        <v>5578</v>
      </c>
      <c r="F29" s="33">
        <f t="shared" si="4"/>
        <v>0</v>
      </c>
      <c r="G29" s="3">
        <f>SUM(H29:K29)</f>
        <v>5578</v>
      </c>
      <c r="H29" s="3">
        <v>2789</v>
      </c>
      <c r="I29" s="3">
        <v>2789</v>
      </c>
      <c r="J29" s="3">
        <v>0</v>
      </c>
      <c r="K29" s="3">
        <v>0</v>
      </c>
    </row>
    <row r="30" spans="1:11">
      <c r="A30" s="109" t="s">
        <v>86</v>
      </c>
      <c r="B30" s="110"/>
      <c r="C30" s="110"/>
      <c r="D30" s="111"/>
      <c r="E30" s="23">
        <f>mar!G34</f>
        <v>23847</v>
      </c>
      <c r="F30" s="33">
        <f t="shared" si="4"/>
        <v>0</v>
      </c>
      <c r="G30" s="3">
        <f t="shared" ref="G30:G33" si="8">SUM(H30:K30)</f>
        <v>23847</v>
      </c>
      <c r="H30" s="3">
        <v>0</v>
      </c>
      <c r="I30" s="3">
        <v>782</v>
      </c>
      <c r="J30" s="3">
        <v>11532</v>
      </c>
      <c r="K30" s="3">
        <v>11533</v>
      </c>
    </row>
    <row r="31" spans="1:11">
      <c r="A31" s="109" t="s">
        <v>87</v>
      </c>
      <c r="B31" s="110"/>
      <c r="C31" s="110"/>
      <c r="D31" s="111"/>
      <c r="E31" s="23">
        <f>mar!G35</f>
        <v>1318</v>
      </c>
      <c r="F31" s="33">
        <f t="shared" si="4"/>
        <v>0</v>
      </c>
      <c r="G31" s="3">
        <f t="shared" si="8"/>
        <v>1318</v>
      </c>
      <c r="H31" s="3">
        <v>0</v>
      </c>
      <c r="I31" s="3">
        <v>262</v>
      </c>
      <c r="J31" s="3">
        <v>528</v>
      </c>
      <c r="K31" s="3">
        <v>528</v>
      </c>
    </row>
    <row r="32" spans="1:11">
      <c r="A32" s="109" t="s">
        <v>88</v>
      </c>
      <c r="B32" s="110"/>
      <c r="C32" s="110"/>
      <c r="D32" s="111"/>
      <c r="E32" s="23">
        <f>mar!G36</f>
        <v>936</v>
      </c>
      <c r="F32" s="33">
        <f t="shared" si="4"/>
        <v>0</v>
      </c>
      <c r="G32" s="3">
        <f t="shared" si="8"/>
        <v>936</v>
      </c>
      <c r="H32" s="3">
        <v>17</v>
      </c>
      <c r="I32" s="3">
        <v>309</v>
      </c>
      <c r="J32" s="3">
        <v>307</v>
      </c>
      <c r="K32" s="3">
        <v>303</v>
      </c>
    </row>
    <row r="33" spans="1:11" ht="17.25" customHeight="1">
      <c r="A33" s="112" t="s">
        <v>79</v>
      </c>
      <c r="B33" s="113"/>
      <c r="C33" s="113"/>
      <c r="D33" s="114"/>
      <c r="E33" s="23">
        <f>mar!G37</f>
        <v>495</v>
      </c>
      <c r="F33" s="33">
        <f t="shared" si="4"/>
        <v>0</v>
      </c>
      <c r="G33" s="3">
        <f t="shared" si="8"/>
        <v>495</v>
      </c>
      <c r="H33" s="3">
        <v>495</v>
      </c>
      <c r="I33" s="3"/>
      <c r="J33" s="3"/>
      <c r="K33" s="3">
        <v>0</v>
      </c>
    </row>
    <row r="34" spans="1:11">
      <c r="A34" s="101" t="s">
        <v>28</v>
      </c>
      <c r="B34" s="101"/>
      <c r="C34" s="101"/>
      <c r="D34" s="101"/>
      <c r="E34" s="25">
        <f>mar!G38</f>
        <v>51624.020000000004</v>
      </c>
      <c r="F34" s="32">
        <f t="shared" ref="F34:K34" si="9">F35+F41+F42+F47+F51+F55+F65+F71+F76+F80+F84+F87+F90+F95</f>
        <v>156</v>
      </c>
      <c r="G34" s="2">
        <f t="shared" si="9"/>
        <v>51780.020000000004</v>
      </c>
      <c r="H34" s="2">
        <f t="shared" si="9"/>
        <v>14978</v>
      </c>
      <c r="I34" s="2">
        <f t="shared" si="9"/>
        <v>6950</v>
      </c>
      <c r="J34" s="2">
        <f t="shared" si="9"/>
        <v>15061</v>
      </c>
      <c r="K34" s="2">
        <f t="shared" si="9"/>
        <v>14791.02</v>
      </c>
    </row>
    <row r="35" spans="1:11">
      <c r="A35" s="102" t="s">
        <v>29</v>
      </c>
      <c r="B35" s="102"/>
      <c r="C35" s="102"/>
      <c r="D35" s="102"/>
      <c r="E35" s="23">
        <f>mar!G39</f>
        <v>4684</v>
      </c>
      <c r="F35" s="27">
        <f t="shared" ref="F35:K35" si="10">SUM(F36:F40)</f>
        <v>20</v>
      </c>
      <c r="G35" s="5">
        <f t="shared" si="10"/>
        <v>4704</v>
      </c>
      <c r="H35" s="5">
        <f t="shared" si="10"/>
        <v>1006</v>
      </c>
      <c r="I35" s="5">
        <f t="shared" si="10"/>
        <v>1098</v>
      </c>
      <c r="J35" s="5">
        <f t="shared" si="10"/>
        <v>1308.5</v>
      </c>
      <c r="K35" s="5">
        <f t="shared" si="10"/>
        <v>1291.5</v>
      </c>
    </row>
    <row r="36" spans="1:11">
      <c r="A36" s="115" t="s">
        <v>30</v>
      </c>
      <c r="B36" s="115"/>
      <c r="C36" s="115"/>
      <c r="D36" s="115"/>
      <c r="E36" s="23">
        <f>mar!G40</f>
        <v>2024</v>
      </c>
      <c r="F36" s="29">
        <f>G36-E36</f>
        <v>0</v>
      </c>
      <c r="G36" s="3">
        <f t="shared" ref="G36:G46" si="11">SUM(H36:K36)</f>
        <v>2024</v>
      </c>
      <c r="H36" s="3">
        <v>485</v>
      </c>
      <c r="I36" s="3">
        <v>537</v>
      </c>
      <c r="J36" s="3">
        <v>501</v>
      </c>
      <c r="K36" s="3">
        <v>501</v>
      </c>
    </row>
    <row r="37" spans="1:11">
      <c r="A37" s="103" t="s">
        <v>31</v>
      </c>
      <c r="B37" s="103"/>
      <c r="C37" s="103"/>
      <c r="D37" s="103"/>
      <c r="E37" s="23">
        <f>mar!G41</f>
        <v>1092</v>
      </c>
      <c r="F37" s="29">
        <f t="shared" ref="F37:F40" si="12">G37-E37</f>
        <v>0</v>
      </c>
      <c r="G37" s="3">
        <f t="shared" si="11"/>
        <v>1092</v>
      </c>
      <c r="H37" s="3">
        <v>298</v>
      </c>
      <c r="I37" s="3">
        <v>270</v>
      </c>
      <c r="J37" s="3">
        <v>270.5</v>
      </c>
      <c r="K37" s="3">
        <v>253.5</v>
      </c>
    </row>
    <row r="38" spans="1:11">
      <c r="A38" s="103" t="s">
        <v>32</v>
      </c>
      <c r="B38" s="103"/>
      <c r="C38" s="103"/>
      <c r="D38" s="103"/>
      <c r="E38" s="23">
        <f>mar!G42</f>
        <v>37</v>
      </c>
      <c r="F38" s="29">
        <f t="shared" si="12"/>
        <v>0</v>
      </c>
      <c r="G38" s="3">
        <f t="shared" si="11"/>
        <v>37</v>
      </c>
      <c r="H38" s="3">
        <v>10</v>
      </c>
      <c r="I38" s="3">
        <v>9</v>
      </c>
      <c r="J38" s="3">
        <v>9</v>
      </c>
      <c r="K38" s="3">
        <v>9</v>
      </c>
    </row>
    <row r="39" spans="1:11">
      <c r="A39" s="103" t="s">
        <v>33</v>
      </c>
      <c r="B39" s="103"/>
      <c r="C39" s="103"/>
      <c r="D39" s="103"/>
      <c r="E39" s="23">
        <f>mar!G43</f>
        <v>0</v>
      </c>
      <c r="F39" s="29">
        <f t="shared" si="12"/>
        <v>0</v>
      </c>
      <c r="G39" s="3">
        <f t="shared" si="1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103" t="s">
        <v>34</v>
      </c>
      <c r="B40" s="103"/>
      <c r="C40" s="103"/>
      <c r="D40" s="103"/>
      <c r="E40" s="23">
        <f>mar!G44</f>
        <v>1531</v>
      </c>
      <c r="F40" s="29">
        <f t="shared" si="12"/>
        <v>20</v>
      </c>
      <c r="G40" s="3">
        <f t="shared" si="11"/>
        <v>1551</v>
      </c>
      <c r="H40" s="3">
        <v>213</v>
      </c>
      <c r="I40" s="3">
        <v>282</v>
      </c>
      <c r="J40" s="3">
        <v>528</v>
      </c>
      <c r="K40" s="3">
        <v>528</v>
      </c>
    </row>
    <row r="41" spans="1:11">
      <c r="A41" s="102" t="s">
        <v>35</v>
      </c>
      <c r="B41" s="102"/>
      <c r="C41" s="102"/>
      <c r="D41" s="102"/>
      <c r="E41" s="23">
        <f>mar!G45</f>
        <v>0</v>
      </c>
      <c r="F41" s="27">
        <f>G41-E41</f>
        <v>0</v>
      </c>
      <c r="G41" s="5">
        <f t="shared" si="11"/>
        <v>0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102" t="s">
        <v>36</v>
      </c>
      <c r="B42" s="102"/>
      <c r="C42" s="102"/>
      <c r="D42" s="102"/>
      <c r="E42" s="23">
        <f>mar!G46</f>
        <v>0</v>
      </c>
      <c r="F42" s="27">
        <f>SUM(F43:F46)</f>
        <v>0</v>
      </c>
      <c r="G42" s="5">
        <f t="shared" si="11"/>
        <v>0</v>
      </c>
      <c r="H42" s="5">
        <f>H43+H44+H45+H46</f>
        <v>0</v>
      </c>
      <c r="I42" s="5">
        <f>I43+I44+I45+I46</f>
        <v>0</v>
      </c>
      <c r="J42" s="5">
        <f>J43+J44+J45+J46</f>
        <v>0</v>
      </c>
      <c r="K42" s="5">
        <f>K43+K44+K45+K46</f>
        <v>0</v>
      </c>
    </row>
    <row r="43" spans="1:11">
      <c r="A43" s="103" t="s">
        <v>30</v>
      </c>
      <c r="B43" s="103"/>
      <c r="C43" s="103"/>
      <c r="D43" s="103"/>
      <c r="E43" s="23">
        <f>mar!G47</f>
        <v>0</v>
      </c>
      <c r="F43" s="29">
        <f t="shared" ref="F43:F46" si="13">G43-E43</f>
        <v>0</v>
      </c>
      <c r="G43" s="3">
        <f t="shared" si="1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03" t="s">
        <v>31</v>
      </c>
      <c r="B44" s="103"/>
      <c r="C44" s="103"/>
      <c r="D44" s="103"/>
      <c r="E44" s="23">
        <f>mar!G48</f>
        <v>0</v>
      </c>
      <c r="F44" s="29">
        <f t="shared" si="13"/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32</v>
      </c>
      <c r="B45" s="103"/>
      <c r="C45" s="103"/>
      <c r="D45" s="103"/>
      <c r="E45" s="23">
        <f>mar!G49</f>
        <v>0</v>
      </c>
      <c r="F45" s="29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34</v>
      </c>
      <c r="B46" s="103"/>
      <c r="C46" s="103"/>
      <c r="D46" s="103"/>
      <c r="E46" s="23">
        <f>mar!G50</f>
        <v>0</v>
      </c>
      <c r="F46" s="29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2" t="s">
        <v>37</v>
      </c>
      <c r="B47" s="102"/>
      <c r="C47" s="102"/>
      <c r="D47" s="102"/>
      <c r="E47" s="23">
        <f>mar!G51</f>
        <v>0</v>
      </c>
      <c r="F47" s="27">
        <f>SUM(F48:F50)</f>
        <v>0</v>
      </c>
      <c r="G47" s="5">
        <f>SUM(H47:K47)</f>
        <v>0</v>
      </c>
      <c r="H47" s="5">
        <f>H48+H49+H50</f>
        <v>0</v>
      </c>
      <c r="I47" s="5">
        <f>I48+I49+I50</f>
        <v>0</v>
      </c>
      <c r="J47" s="5">
        <f>J48+J49+J50</f>
        <v>0</v>
      </c>
      <c r="K47" s="5">
        <f>K48+K49+K50</f>
        <v>0</v>
      </c>
    </row>
    <row r="48" spans="1:11">
      <c r="A48" s="103" t="s">
        <v>38</v>
      </c>
      <c r="B48" s="103"/>
      <c r="C48" s="103"/>
      <c r="D48" s="103"/>
      <c r="E48" s="23">
        <f>mar!G52</f>
        <v>0</v>
      </c>
      <c r="F48" s="29">
        <f t="shared" ref="F48:F50" si="14">G48-E48</f>
        <v>0</v>
      </c>
      <c r="G48" s="3">
        <f>SUM(H48:K48)</f>
        <v>0</v>
      </c>
      <c r="H48" s="3">
        <v>0</v>
      </c>
      <c r="I48" s="3">
        <v>0</v>
      </c>
      <c r="J48" s="3">
        <v>0</v>
      </c>
      <c r="K48" s="3">
        <v>0</v>
      </c>
    </row>
    <row r="49" spans="1:13">
      <c r="A49" s="103" t="s">
        <v>39</v>
      </c>
      <c r="B49" s="103"/>
      <c r="C49" s="103"/>
      <c r="D49" s="103"/>
      <c r="E49" s="23">
        <f>mar!G53</f>
        <v>0</v>
      </c>
      <c r="F49" s="29">
        <f t="shared" si="14"/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3">
      <c r="A50" s="103" t="s">
        <v>40</v>
      </c>
      <c r="B50" s="103"/>
      <c r="C50" s="103"/>
      <c r="D50" s="103"/>
      <c r="E50" s="23">
        <f>mar!G54</f>
        <v>0</v>
      </c>
      <c r="F50" s="29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3" ht="24" customHeight="1">
      <c r="A51" s="116" t="s">
        <v>41</v>
      </c>
      <c r="B51" s="117"/>
      <c r="C51" s="117"/>
      <c r="D51" s="118"/>
      <c r="E51" s="23">
        <f>mar!G55</f>
        <v>555.6</v>
      </c>
      <c r="F51" s="31">
        <f>SUM(F52:F54)</f>
        <v>0</v>
      </c>
      <c r="G51" s="5">
        <f>SUM(G52:G54)</f>
        <v>555.6</v>
      </c>
      <c r="H51" s="5">
        <f>H52+H53+H54</f>
        <v>144</v>
      </c>
      <c r="I51" s="5">
        <f>I52+I53+I54</f>
        <v>153.6</v>
      </c>
      <c r="J51" s="5">
        <f>J52+J53+J54</f>
        <v>128</v>
      </c>
      <c r="K51" s="5">
        <f>K52+K53+K54</f>
        <v>130</v>
      </c>
    </row>
    <row r="52" spans="1:13">
      <c r="A52" s="103" t="s">
        <v>30</v>
      </c>
      <c r="B52" s="103"/>
      <c r="C52" s="103"/>
      <c r="D52" s="103"/>
      <c r="E52" s="23">
        <f>mar!G56</f>
        <v>478.6</v>
      </c>
      <c r="F52" s="29">
        <f t="shared" ref="F52:F54" si="15">G52-E52</f>
        <v>0</v>
      </c>
      <c r="G52" s="3">
        <f>SUM(H52:K52)</f>
        <v>478.6</v>
      </c>
      <c r="H52" s="3">
        <v>117</v>
      </c>
      <c r="I52" s="3">
        <v>128.6</v>
      </c>
      <c r="J52" s="3">
        <v>117</v>
      </c>
      <c r="K52" s="3">
        <v>116</v>
      </c>
    </row>
    <row r="53" spans="1:13">
      <c r="A53" s="103" t="s">
        <v>31</v>
      </c>
      <c r="B53" s="103"/>
      <c r="C53" s="103"/>
      <c r="D53" s="103"/>
      <c r="E53" s="23">
        <f>mar!G57</f>
        <v>64</v>
      </c>
      <c r="F53" s="29">
        <f t="shared" si="15"/>
        <v>0</v>
      </c>
      <c r="G53" s="3">
        <f>SUM(H53:K53)</f>
        <v>64</v>
      </c>
      <c r="H53" s="3">
        <v>23</v>
      </c>
      <c r="I53" s="3">
        <v>22</v>
      </c>
      <c r="J53" s="3">
        <v>8</v>
      </c>
      <c r="K53" s="3">
        <v>11</v>
      </c>
    </row>
    <row r="54" spans="1:13">
      <c r="A54" s="103" t="s">
        <v>42</v>
      </c>
      <c r="B54" s="103"/>
      <c r="C54" s="103"/>
      <c r="D54" s="103"/>
      <c r="E54" s="23">
        <f>mar!G58</f>
        <v>13</v>
      </c>
      <c r="F54" s="29">
        <f t="shared" si="15"/>
        <v>0</v>
      </c>
      <c r="G54" s="3">
        <f>SUM(H54:K54)</f>
        <v>13</v>
      </c>
      <c r="H54" s="3">
        <v>4</v>
      </c>
      <c r="I54" s="3">
        <v>3</v>
      </c>
      <c r="J54" s="3">
        <v>3</v>
      </c>
      <c r="K54" s="3">
        <v>3</v>
      </c>
    </row>
    <row r="55" spans="1:13">
      <c r="A55" s="102" t="s">
        <v>43</v>
      </c>
      <c r="B55" s="102"/>
      <c r="C55" s="102"/>
      <c r="D55" s="102"/>
      <c r="E55" s="23">
        <f>mar!G59</f>
        <v>2546.42</v>
      </c>
      <c r="F55" s="27">
        <f>SUM(F56:F64)</f>
        <v>0</v>
      </c>
      <c r="G55" s="5">
        <f>SUM(H55:K55)</f>
        <v>2546.42</v>
      </c>
      <c r="H55" s="5">
        <f>SUM(H56:H64)</f>
        <v>515</v>
      </c>
      <c r="I55" s="5">
        <f>SUM(I56:I64)</f>
        <v>557.9</v>
      </c>
      <c r="J55" s="5">
        <f>SUM(J56:J64)</f>
        <v>818</v>
      </c>
      <c r="K55" s="5">
        <f>SUM(K56:K64)</f>
        <v>655.52</v>
      </c>
    </row>
    <row r="56" spans="1:13">
      <c r="A56" s="103" t="s">
        <v>44</v>
      </c>
      <c r="B56" s="103"/>
      <c r="C56" s="103"/>
      <c r="D56" s="103"/>
      <c r="E56" s="23">
        <f>mar!G60</f>
        <v>0</v>
      </c>
      <c r="F56" s="29">
        <f t="shared" ref="F56:F64" si="16">G56-E56</f>
        <v>0</v>
      </c>
      <c r="G56" s="7">
        <f t="shared" ref="G56:G102" si="17">SUM(H56:K56)</f>
        <v>0</v>
      </c>
      <c r="H56" s="7">
        <v>0</v>
      </c>
      <c r="I56" s="7">
        <v>0</v>
      </c>
      <c r="J56" s="7">
        <v>0</v>
      </c>
      <c r="K56" s="7">
        <v>0</v>
      </c>
    </row>
    <row r="57" spans="1:13">
      <c r="A57" s="103" t="s">
        <v>45</v>
      </c>
      <c r="B57" s="103"/>
      <c r="C57" s="103"/>
      <c r="D57" s="103"/>
      <c r="E57" s="23">
        <f>mar!G61</f>
        <v>86</v>
      </c>
      <c r="F57" s="29">
        <f t="shared" si="16"/>
        <v>0</v>
      </c>
      <c r="G57" s="7">
        <f t="shared" si="17"/>
        <v>86</v>
      </c>
      <c r="H57" s="7">
        <v>27</v>
      </c>
      <c r="I57" s="7">
        <v>27</v>
      </c>
      <c r="J57" s="7">
        <v>5</v>
      </c>
      <c r="K57" s="7">
        <v>27</v>
      </c>
    </row>
    <row r="58" spans="1:13">
      <c r="A58" s="103" t="s">
        <v>46</v>
      </c>
      <c r="B58" s="103"/>
      <c r="C58" s="103"/>
      <c r="D58" s="103"/>
      <c r="E58" s="23">
        <f>mar!G62</f>
        <v>432.9</v>
      </c>
      <c r="F58" s="29">
        <f t="shared" si="16"/>
        <v>0</v>
      </c>
      <c r="G58" s="3">
        <f t="shared" si="17"/>
        <v>432.9</v>
      </c>
      <c r="H58" s="3">
        <v>168</v>
      </c>
      <c r="I58" s="3">
        <v>26.9</v>
      </c>
      <c r="J58" s="3">
        <v>225.5</v>
      </c>
      <c r="K58" s="3">
        <v>12.5</v>
      </c>
      <c r="L58" s="8"/>
    </row>
    <row r="59" spans="1:13">
      <c r="A59" s="103" t="s">
        <v>47</v>
      </c>
      <c r="B59" s="103"/>
      <c r="C59" s="103"/>
      <c r="D59" s="103"/>
      <c r="E59" s="23">
        <f>mar!G63</f>
        <v>396</v>
      </c>
      <c r="F59" s="29">
        <f t="shared" si="16"/>
        <v>0</v>
      </c>
      <c r="G59" s="7">
        <f t="shared" si="17"/>
        <v>396</v>
      </c>
      <c r="H59" s="7">
        <v>103</v>
      </c>
      <c r="I59" s="7">
        <v>103</v>
      </c>
      <c r="J59" s="7">
        <v>95</v>
      </c>
      <c r="K59" s="7">
        <v>95</v>
      </c>
    </row>
    <row r="60" spans="1:13">
      <c r="A60" s="103" t="s">
        <v>48</v>
      </c>
      <c r="B60" s="103"/>
      <c r="C60" s="103"/>
      <c r="D60" s="103"/>
      <c r="E60" s="23">
        <f>mar!G64</f>
        <v>35</v>
      </c>
      <c r="F60" s="29">
        <f t="shared" si="16"/>
        <v>0</v>
      </c>
      <c r="G60" s="7">
        <f t="shared" si="17"/>
        <v>35</v>
      </c>
      <c r="H60" s="7">
        <v>9</v>
      </c>
      <c r="I60" s="7">
        <v>9</v>
      </c>
      <c r="J60" s="7">
        <v>8</v>
      </c>
      <c r="K60" s="7">
        <v>9</v>
      </c>
    </row>
    <row r="61" spans="1:13">
      <c r="A61" s="103" t="s">
        <v>49</v>
      </c>
      <c r="B61" s="103"/>
      <c r="C61" s="103"/>
      <c r="D61" s="103"/>
      <c r="E61" s="23">
        <f>mar!G65</f>
        <v>21.02</v>
      </c>
      <c r="F61" s="29">
        <f t="shared" si="16"/>
        <v>0</v>
      </c>
      <c r="G61" s="3">
        <f t="shared" si="17"/>
        <v>21.02</v>
      </c>
      <c r="H61" s="3">
        <v>5</v>
      </c>
      <c r="I61" s="3">
        <v>5</v>
      </c>
      <c r="J61" s="3">
        <v>5</v>
      </c>
      <c r="K61" s="3">
        <v>6.02</v>
      </c>
    </row>
    <row r="62" spans="1:13">
      <c r="A62" s="103" t="s">
        <v>50</v>
      </c>
      <c r="B62" s="103"/>
      <c r="C62" s="103"/>
      <c r="D62" s="103"/>
      <c r="E62" s="23">
        <f>mar!G66</f>
        <v>300</v>
      </c>
      <c r="F62" s="29">
        <f t="shared" si="16"/>
        <v>0</v>
      </c>
      <c r="G62" s="7">
        <f t="shared" si="17"/>
        <v>300</v>
      </c>
      <c r="H62" s="7">
        <v>78</v>
      </c>
      <c r="I62" s="7">
        <v>78</v>
      </c>
      <c r="J62" s="7">
        <v>72</v>
      </c>
      <c r="K62" s="7">
        <v>72</v>
      </c>
    </row>
    <row r="63" spans="1:13">
      <c r="A63" s="103" t="s">
        <v>51</v>
      </c>
      <c r="B63" s="103"/>
      <c r="C63" s="103"/>
      <c r="D63" s="103"/>
      <c r="E63" s="23">
        <f>mar!G67</f>
        <v>0</v>
      </c>
      <c r="F63" s="29">
        <f t="shared" si="16"/>
        <v>0</v>
      </c>
      <c r="G63" s="3">
        <f t="shared" si="17"/>
        <v>0</v>
      </c>
      <c r="H63" s="3">
        <v>0</v>
      </c>
      <c r="I63" s="3">
        <v>0</v>
      </c>
      <c r="J63" s="3">
        <v>0</v>
      </c>
      <c r="K63" s="3">
        <v>0</v>
      </c>
    </row>
    <row r="64" spans="1:13">
      <c r="A64" s="103" t="s">
        <v>52</v>
      </c>
      <c r="B64" s="103"/>
      <c r="C64" s="103"/>
      <c r="D64" s="103"/>
      <c r="E64" s="23">
        <f>mar!G68</f>
        <v>1275.5</v>
      </c>
      <c r="F64" s="29">
        <f t="shared" si="16"/>
        <v>0</v>
      </c>
      <c r="G64" s="3">
        <f t="shared" si="17"/>
        <v>1275.5</v>
      </c>
      <c r="H64" s="3">
        <v>125</v>
      </c>
      <c r="I64" s="3">
        <v>309</v>
      </c>
      <c r="J64" s="3">
        <v>407.5</v>
      </c>
      <c r="K64" s="3">
        <v>434</v>
      </c>
      <c r="L64" s="9"/>
      <c r="M64" s="10"/>
    </row>
    <row r="65" spans="1:11">
      <c r="A65" s="102" t="s">
        <v>53</v>
      </c>
      <c r="B65" s="102"/>
      <c r="C65" s="102"/>
      <c r="D65" s="102"/>
      <c r="E65" s="23">
        <f>mar!G69</f>
        <v>1265.5</v>
      </c>
      <c r="F65" s="27">
        <f>SUM(F66:F70)</f>
        <v>0</v>
      </c>
      <c r="G65" s="5">
        <f>SUM(H65:K65)</f>
        <v>1265.5</v>
      </c>
      <c r="H65" s="5">
        <f>SUM(H66:H70)</f>
        <v>1152</v>
      </c>
      <c r="I65" s="5">
        <f>SUM(I66:I70)</f>
        <v>68.5</v>
      </c>
      <c r="J65" s="5">
        <f>SUM(J66:J70)</f>
        <v>21</v>
      </c>
      <c r="K65" s="5">
        <f>SUM(K66:K70)</f>
        <v>24</v>
      </c>
    </row>
    <row r="66" spans="1:11">
      <c r="A66" s="103" t="s">
        <v>30</v>
      </c>
      <c r="B66" s="103"/>
      <c r="C66" s="103"/>
      <c r="D66" s="103"/>
      <c r="E66" s="23">
        <f>mar!G70</f>
        <v>59.5</v>
      </c>
      <c r="F66" s="29">
        <f t="shared" ref="F66:F70" si="18">G66-E66</f>
        <v>0</v>
      </c>
      <c r="G66" s="3">
        <f t="shared" si="17"/>
        <v>59.5</v>
      </c>
      <c r="H66" s="3">
        <v>16</v>
      </c>
      <c r="I66" s="3">
        <v>15.5</v>
      </c>
      <c r="J66" s="3">
        <v>14</v>
      </c>
      <c r="K66" s="3">
        <v>14</v>
      </c>
    </row>
    <row r="67" spans="1:11">
      <c r="A67" s="103" t="s">
        <v>31</v>
      </c>
      <c r="B67" s="103"/>
      <c r="C67" s="103"/>
      <c r="D67" s="103"/>
      <c r="E67" s="23">
        <f>mar!G71</f>
        <v>112</v>
      </c>
      <c r="F67" s="29">
        <f t="shared" si="18"/>
        <v>0</v>
      </c>
      <c r="G67" s="3">
        <f t="shared" si="17"/>
        <v>112</v>
      </c>
      <c r="H67" s="3">
        <v>43</v>
      </c>
      <c r="I67" s="3">
        <v>53</v>
      </c>
      <c r="J67" s="3">
        <v>6</v>
      </c>
      <c r="K67" s="3">
        <v>10</v>
      </c>
    </row>
    <row r="68" spans="1:11">
      <c r="A68" s="103" t="s">
        <v>76</v>
      </c>
      <c r="B68" s="103"/>
      <c r="C68" s="103"/>
      <c r="D68" s="103"/>
      <c r="E68" s="23">
        <f>mar!G72</f>
        <v>2</v>
      </c>
      <c r="F68" s="29">
        <f t="shared" si="18"/>
        <v>0</v>
      </c>
      <c r="G68" s="3">
        <f t="shared" si="17"/>
        <v>2</v>
      </c>
      <c r="H68" s="3">
        <v>1</v>
      </c>
      <c r="I68" s="3">
        <v>0</v>
      </c>
      <c r="J68" s="3">
        <v>1</v>
      </c>
      <c r="K68" s="3">
        <v>0</v>
      </c>
    </row>
    <row r="69" spans="1:11">
      <c r="A69" s="103" t="s">
        <v>77</v>
      </c>
      <c r="B69" s="103"/>
      <c r="C69" s="103"/>
      <c r="D69" s="103"/>
      <c r="E69" s="23">
        <f>mar!G73</f>
        <v>1017</v>
      </c>
      <c r="F69" s="29">
        <f t="shared" si="18"/>
        <v>0</v>
      </c>
      <c r="G69" s="3">
        <f t="shared" si="17"/>
        <v>1017</v>
      </c>
      <c r="H69" s="3">
        <v>1017</v>
      </c>
      <c r="I69" s="3">
        <v>0</v>
      </c>
      <c r="J69" s="3">
        <v>0</v>
      </c>
      <c r="K69" s="3">
        <v>0</v>
      </c>
    </row>
    <row r="70" spans="1:11">
      <c r="A70" s="103" t="s">
        <v>78</v>
      </c>
      <c r="B70" s="103"/>
      <c r="C70" s="103"/>
      <c r="D70" s="103"/>
      <c r="E70" s="23">
        <f>mar!G74</f>
        <v>75</v>
      </c>
      <c r="F70" s="29">
        <f t="shared" si="18"/>
        <v>0</v>
      </c>
      <c r="G70" s="3">
        <f t="shared" si="17"/>
        <v>75</v>
      </c>
      <c r="H70" s="3">
        <v>75</v>
      </c>
      <c r="I70" s="3">
        <v>0</v>
      </c>
      <c r="J70" s="3">
        <v>0</v>
      </c>
      <c r="K70" s="3">
        <v>0</v>
      </c>
    </row>
    <row r="71" spans="1:11">
      <c r="A71" s="102" t="s">
        <v>54</v>
      </c>
      <c r="B71" s="102"/>
      <c r="C71" s="102"/>
      <c r="D71" s="102"/>
      <c r="E71" s="23">
        <f>mar!G75</f>
        <v>971</v>
      </c>
      <c r="F71" s="27">
        <f>SUM(F72:F75)</f>
        <v>0</v>
      </c>
      <c r="G71" s="5">
        <f t="shared" si="17"/>
        <v>971</v>
      </c>
      <c r="H71" s="5">
        <f>SUM(H72:H75)</f>
        <v>383</v>
      </c>
      <c r="I71" s="5">
        <f>SUM(I72:I75)</f>
        <v>283</v>
      </c>
      <c r="J71" s="5">
        <f>SUM(J72:J75)</f>
        <v>195</v>
      </c>
      <c r="K71" s="5">
        <f>SUM(K72:K75)</f>
        <v>110</v>
      </c>
    </row>
    <row r="72" spans="1:11">
      <c r="A72" s="115" t="s">
        <v>30</v>
      </c>
      <c r="B72" s="115"/>
      <c r="C72" s="115"/>
      <c r="D72" s="115"/>
      <c r="E72" s="23">
        <f>mar!G76</f>
        <v>0</v>
      </c>
      <c r="F72" s="29">
        <f t="shared" ref="F72:F75" si="19">G72-E72</f>
        <v>0</v>
      </c>
      <c r="G72" s="3">
        <f t="shared" si="17"/>
        <v>0</v>
      </c>
      <c r="H72" s="3">
        <v>0</v>
      </c>
      <c r="I72" s="3">
        <v>0</v>
      </c>
      <c r="J72" s="3">
        <v>0</v>
      </c>
      <c r="K72" s="3">
        <v>0</v>
      </c>
    </row>
    <row r="73" spans="1:11">
      <c r="A73" s="103" t="s">
        <v>31</v>
      </c>
      <c r="B73" s="103"/>
      <c r="C73" s="103"/>
      <c r="D73" s="103"/>
      <c r="E73" s="23">
        <f>mar!G77</f>
        <v>596</v>
      </c>
      <c r="F73" s="29">
        <f t="shared" si="19"/>
        <v>0</v>
      </c>
      <c r="G73" s="3">
        <f t="shared" si="17"/>
        <v>596</v>
      </c>
      <c r="H73" s="3">
        <v>120</v>
      </c>
      <c r="I73" s="3">
        <v>246</v>
      </c>
      <c r="J73" s="3">
        <v>157</v>
      </c>
      <c r="K73" s="3">
        <v>73</v>
      </c>
    </row>
    <row r="74" spans="1:11">
      <c r="A74" s="103" t="s">
        <v>42</v>
      </c>
      <c r="B74" s="103"/>
      <c r="C74" s="103"/>
      <c r="D74" s="103"/>
      <c r="E74" s="23">
        <f>mar!G78</f>
        <v>150</v>
      </c>
      <c r="F74" s="29">
        <f t="shared" si="19"/>
        <v>0</v>
      </c>
      <c r="G74" s="3">
        <f t="shared" si="17"/>
        <v>150</v>
      </c>
      <c r="H74" s="3">
        <v>38</v>
      </c>
      <c r="I74" s="3">
        <v>37</v>
      </c>
      <c r="J74" s="3">
        <v>38</v>
      </c>
      <c r="K74" s="3">
        <v>37</v>
      </c>
    </row>
    <row r="75" spans="1:11">
      <c r="A75" s="103" t="s">
        <v>52</v>
      </c>
      <c r="B75" s="103"/>
      <c r="C75" s="103"/>
      <c r="D75" s="103"/>
      <c r="E75" s="23">
        <f>mar!G79</f>
        <v>225</v>
      </c>
      <c r="F75" s="29">
        <f t="shared" si="19"/>
        <v>0</v>
      </c>
      <c r="G75" s="3">
        <f t="shared" si="17"/>
        <v>225</v>
      </c>
      <c r="H75" s="3">
        <v>225</v>
      </c>
      <c r="I75" s="3">
        <v>0</v>
      </c>
      <c r="J75" s="3">
        <v>0</v>
      </c>
      <c r="K75" s="3">
        <v>0</v>
      </c>
    </row>
    <row r="76" spans="1:11">
      <c r="A76" s="120" t="s">
        <v>55</v>
      </c>
      <c r="B76" s="120"/>
      <c r="C76" s="120"/>
      <c r="D76" s="120"/>
      <c r="E76" s="23">
        <f>mar!G80</f>
        <v>2708</v>
      </c>
      <c r="F76" s="30">
        <f>SUM(F77:F79)</f>
        <v>0</v>
      </c>
      <c r="G76" s="5">
        <f>SUM(H76:K76)</f>
        <v>2708</v>
      </c>
      <c r="H76" s="5">
        <f>SUM(H77:H79)</f>
        <v>620</v>
      </c>
      <c r="I76" s="5">
        <f>SUM(I77:I79)</f>
        <v>688</v>
      </c>
      <c r="J76" s="5">
        <f>SUM(J77:J79)</f>
        <v>765</v>
      </c>
      <c r="K76" s="5">
        <f>SUM(K77:K79)</f>
        <v>635</v>
      </c>
    </row>
    <row r="77" spans="1:11">
      <c r="A77" s="103" t="s">
        <v>56</v>
      </c>
      <c r="B77" s="103"/>
      <c r="C77" s="103"/>
      <c r="D77" s="103"/>
      <c r="E77" s="23">
        <f>mar!G81</f>
        <v>1503</v>
      </c>
      <c r="F77" s="29">
        <f t="shared" ref="F77:F79" si="20">G77-E77</f>
        <v>0</v>
      </c>
      <c r="G77" s="3">
        <f t="shared" si="17"/>
        <v>1503</v>
      </c>
      <c r="H77" s="3">
        <v>351</v>
      </c>
      <c r="I77" s="3">
        <v>419</v>
      </c>
      <c r="J77" s="3">
        <v>367</v>
      </c>
      <c r="K77" s="3">
        <v>366</v>
      </c>
    </row>
    <row r="78" spans="1:11">
      <c r="A78" s="103" t="s">
        <v>57</v>
      </c>
      <c r="B78" s="103"/>
      <c r="C78" s="103"/>
      <c r="D78" s="103"/>
      <c r="E78" s="23">
        <f>mar!G82</f>
        <v>1151</v>
      </c>
      <c r="F78" s="29">
        <f t="shared" si="20"/>
        <v>0</v>
      </c>
      <c r="G78" s="3">
        <f t="shared" si="17"/>
        <v>1151</v>
      </c>
      <c r="H78" s="3">
        <v>256</v>
      </c>
      <c r="I78" s="3">
        <v>255</v>
      </c>
      <c r="J78" s="3">
        <v>385</v>
      </c>
      <c r="K78" s="3">
        <v>255</v>
      </c>
    </row>
    <row r="79" spans="1:11">
      <c r="A79" s="121" t="s">
        <v>58</v>
      </c>
      <c r="B79" s="121"/>
      <c r="C79" s="121"/>
      <c r="D79" s="121"/>
      <c r="E79" s="23">
        <f>mar!G83</f>
        <v>54</v>
      </c>
      <c r="F79" s="29">
        <f t="shared" si="20"/>
        <v>0</v>
      </c>
      <c r="G79" s="3">
        <f t="shared" si="17"/>
        <v>54</v>
      </c>
      <c r="H79" s="3">
        <v>13</v>
      </c>
      <c r="I79" s="3">
        <v>14</v>
      </c>
      <c r="J79" s="3">
        <v>13</v>
      </c>
      <c r="K79" s="3">
        <v>14</v>
      </c>
    </row>
    <row r="80" spans="1:11">
      <c r="A80" s="102" t="s">
        <v>59</v>
      </c>
      <c r="B80" s="102"/>
      <c r="C80" s="102"/>
      <c r="D80" s="102"/>
      <c r="E80" s="23">
        <f>mar!G84</f>
        <v>6702</v>
      </c>
      <c r="F80" s="27">
        <f>SUM(F81:F83)</f>
        <v>136</v>
      </c>
      <c r="G80" s="5">
        <f>SUM(H80:K80)</f>
        <v>6838</v>
      </c>
      <c r="H80" s="5">
        <f>SUM(H81:H83)</f>
        <v>3733</v>
      </c>
      <c r="I80" s="5">
        <f t="shared" ref="I80:K80" si="21">SUM(I81:I83)</f>
        <v>2975</v>
      </c>
      <c r="J80" s="5">
        <f t="shared" si="21"/>
        <v>45</v>
      </c>
      <c r="K80" s="5">
        <f t="shared" si="21"/>
        <v>85</v>
      </c>
    </row>
    <row r="81" spans="1:11">
      <c r="A81" s="103" t="s">
        <v>31</v>
      </c>
      <c r="B81" s="103"/>
      <c r="C81" s="103"/>
      <c r="D81" s="103"/>
      <c r="E81" s="23">
        <f>mar!G85</f>
        <v>270</v>
      </c>
      <c r="F81" s="29">
        <f t="shared" ref="F81:F83" si="22">G81-E81</f>
        <v>136</v>
      </c>
      <c r="G81" s="3">
        <f t="shared" si="17"/>
        <v>406</v>
      </c>
      <c r="H81" s="3">
        <v>90</v>
      </c>
      <c r="I81" s="3">
        <v>186</v>
      </c>
      <c r="J81" s="3">
        <v>45</v>
      </c>
      <c r="K81" s="3">
        <v>85</v>
      </c>
    </row>
    <row r="82" spans="1:11">
      <c r="A82" s="103" t="s">
        <v>60</v>
      </c>
      <c r="B82" s="103"/>
      <c r="C82" s="103"/>
      <c r="D82" s="103"/>
      <c r="E82" s="23">
        <f>mar!G86</f>
        <v>6432</v>
      </c>
      <c r="F82" s="29">
        <f t="shared" si="22"/>
        <v>0</v>
      </c>
      <c r="G82" s="3">
        <f t="shared" si="17"/>
        <v>6432</v>
      </c>
      <c r="H82" s="3">
        <v>3643</v>
      </c>
      <c r="I82" s="3">
        <v>2789</v>
      </c>
      <c r="J82" s="3">
        <v>0</v>
      </c>
      <c r="K82" s="3">
        <v>0</v>
      </c>
    </row>
    <row r="83" spans="1:11">
      <c r="A83" s="103" t="s">
        <v>33</v>
      </c>
      <c r="B83" s="103"/>
      <c r="C83" s="103"/>
      <c r="D83" s="103"/>
      <c r="E83" s="23">
        <f>mar!G87</f>
        <v>0</v>
      </c>
      <c r="F83" s="29">
        <f t="shared" si="22"/>
        <v>0</v>
      </c>
      <c r="G83" s="3">
        <f t="shared" si="17"/>
        <v>0</v>
      </c>
      <c r="H83" s="3">
        <v>0</v>
      </c>
      <c r="I83" s="3">
        <v>0</v>
      </c>
      <c r="J83" s="3">
        <v>0</v>
      </c>
      <c r="K83" s="3">
        <v>0</v>
      </c>
    </row>
    <row r="84" spans="1:11">
      <c r="A84" s="102" t="s">
        <v>61</v>
      </c>
      <c r="B84" s="102"/>
      <c r="C84" s="102"/>
      <c r="D84" s="102"/>
      <c r="E84" s="23">
        <f>mar!G88</f>
        <v>22186.5</v>
      </c>
      <c r="F84" s="27">
        <f>F85+F86</f>
        <v>0</v>
      </c>
      <c r="G84" s="5">
        <f t="shared" si="17"/>
        <v>22186.5</v>
      </c>
      <c r="H84" s="5">
        <f>SUM(H85:H86)</f>
        <v>686.5</v>
      </c>
      <c r="I84" s="5">
        <f>SUM(I85:I86)</f>
        <v>0</v>
      </c>
      <c r="J84" s="5">
        <f>SUM(J85:J86)</f>
        <v>10750</v>
      </c>
      <c r="K84" s="5">
        <f>SUM(K85:K86)</f>
        <v>10750</v>
      </c>
    </row>
    <row r="85" spans="1:11">
      <c r="A85" s="103" t="s">
        <v>31</v>
      </c>
      <c r="B85" s="103"/>
      <c r="C85" s="103"/>
      <c r="D85" s="103"/>
      <c r="E85" s="23">
        <f>mar!G89</f>
        <v>28.5</v>
      </c>
      <c r="F85" s="29">
        <f t="shared" ref="F85:F86" si="23">G85-E85</f>
        <v>0</v>
      </c>
      <c r="G85" s="3">
        <f t="shared" si="17"/>
        <v>28.5</v>
      </c>
      <c r="H85" s="3">
        <v>28.5</v>
      </c>
      <c r="I85" s="3">
        <v>0</v>
      </c>
      <c r="J85" s="3">
        <v>0</v>
      </c>
      <c r="K85" s="3">
        <v>0</v>
      </c>
    </row>
    <row r="86" spans="1:11">
      <c r="A86" s="103" t="s">
        <v>52</v>
      </c>
      <c r="B86" s="103"/>
      <c r="C86" s="103"/>
      <c r="D86" s="103"/>
      <c r="E86" s="23">
        <f>mar!G90</f>
        <v>22158</v>
      </c>
      <c r="F86" s="29">
        <f t="shared" si="23"/>
        <v>0</v>
      </c>
      <c r="G86" s="3">
        <f t="shared" si="17"/>
        <v>22158</v>
      </c>
      <c r="H86" s="3">
        <v>658</v>
      </c>
      <c r="I86" s="3">
        <v>0</v>
      </c>
      <c r="J86" s="3">
        <v>10750</v>
      </c>
      <c r="K86" s="3">
        <v>10750</v>
      </c>
    </row>
    <row r="87" spans="1:11">
      <c r="A87" s="102" t="s">
        <v>62</v>
      </c>
      <c r="B87" s="102"/>
      <c r="C87" s="102"/>
      <c r="D87" s="102"/>
      <c r="E87" s="23">
        <f>mar!G91</f>
        <v>0</v>
      </c>
      <c r="F87" s="27">
        <f>F88+F89</f>
        <v>0</v>
      </c>
      <c r="G87" s="5">
        <f t="shared" si="17"/>
        <v>0</v>
      </c>
      <c r="H87" s="5">
        <f>SUM(H88:H89)</f>
        <v>0</v>
      </c>
      <c r="I87" s="5">
        <f>SUM(I88:I89)</f>
        <v>0</v>
      </c>
      <c r="J87" s="5">
        <f>SUM(J88:J89)</f>
        <v>0</v>
      </c>
      <c r="K87" s="5">
        <f>SUM(K88:K89)</f>
        <v>0</v>
      </c>
    </row>
    <row r="88" spans="1:11">
      <c r="A88" s="103" t="s">
        <v>31</v>
      </c>
      <c r="B88" s="103"/>
      <c r="C88" s="103"/>
      <c r="D88" s="103"/>
      <c r="E88" s="23">
        <f>mar!G92</f>
        <v>0</v>
      </c>
      <c r="F88" s="29">
        <f t="shared" ref="F88:F89" si="24">G88-E88</f>
        <v>0</v>
      </c>
      <c r="G88" s="3">
        <f t="shared" si="17"/>
        <v>0</v>
      </c>
      <c r="H88" s="3">
        <v>0</v>
      </c>
      <c r="I88" s="3">
        <v>0</v>
      </c>
      <c r="J88" s="3">
        <v>0</v>
      </c>
      <c r="K88" s="3">
        <v>0</v>
      </c>
    </row>
    <row r="89" spans="1:11">
      <c r="A89" s="103" t="s">
        <v>52</v>
      </c>
      <c r="B89" s="103"/>
      <c r="C89" s="103"/>
      <c r="D89" s="103"/>
      <c r="E89" s="23">
        <f>mar!G93</f>
        <v>0</v>
      </c>
      <c r="F89" s="29">
        <f t="shared" si="24"/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2" t="s">
        <v>63</v>
      </c>
      <c r="B90" s="102"/>
      <c r="C90" s="102"/>
      <c r="D90" s="102"/>
      <c r="E90" s="23">
        <f>mar!G94</f>
        <v>9569.75</v>
      </c>
      <c r="F90" s="27">
        <f>SUM(F91:F94)</f>
        <v>0</v>
      </c>
      <c r="G90" s="5">
        <f>SUM(H90:K90)</f>
        <v>9569.75</v>
      </c>
      <c r="H90" s="5">
        <f>SUM(H91:H94)</f>
        <v>6600.5</v>
      </c>
      <c r="I90" s="5">
        <f>SUM(I91:I94)</f>
        <v>1010.75</v>
      </c>
      <c r="J90" s="5">
        <f>SUM(J91:J94)</f>
        <v>922.5</v>
      </c>
      <c r="K90" s="5">
        <f>SUM(K91:K94)</f>
        <v>1036</v>
      </c>
    </row>
    <row r="91" spans="1:11">
      <c r="A91" s="103" t="s">
        <v>64</v>
      </c>
      <c r="B91" s="103"/>
      <c r="C91" s="103"/>
      <c r="D91" s="103"/>
      <c r="E91" s="23">
        <f>mar!G95</f>
        <v>0</v>
      </c>
      <c r="F91" s="29">
        <f t="shared" ref="F91:F94" si="25">G91-E91</f>
        <v>0</v>
      </c>
      <c r="G91" s="3">
        <f t="shared" si="17"/>
        <v>0</v>
      </c>
      <c r="H91" s="3">
        <v>0</v>
      </c>
      <c r="I91" s="3">
        <v>0</v>
      </c>
      <c r="J91" s="3">
        <v>0</v>
      </c>
      <c r="K91" s="3">
        <v>0</v>
      </c>
    </row>
    <row r="92" spans="1:11">
      <c r="A92" s="103" t="s">
        <v>65</v>
      </c>
      <c r="B92" s="103"/>
      <c r="C92" s="103"/>
      <c r="D92" s="103"/>
      <c r="E92" s="23">
        <f>mar!G96</f>
        <v>699.75</v>
      </c>
      <c r="F92" s="29">
        <f t="shared" si="25"/>
        <v>0</v>
      </c>
      <c r="G92" s="3">
        <f t="shared" si="17"/>
        <v>699.75</v>
      </c>
      <c r="H92" s="3">
        <v>238</v>
      </c>
      <c r="I92" s="3">
        <v>98.75</v>
      </c>
      <c r="J92" s="3">
        <v>110</v>
      </c>
      <c r="K92" s="3">
        <v>253</v>
      </c>
    </row>
    <row r="93" spans="1:11">
      <c r="A93" s="103" t="s">
        <v>33</v>
      </c>
      <c r="B93" s="103"/>
      <c r="C93" s="103"/>
      <c r="D93" s="103"/>
      <c r="E93" s="23">
        <f>mar!G97</f>
        <v>0</v>
      </c>
      <c r="F93" s="29">
        <f t="shared" si="25"/>
        <v>0</v>
      </c>
      <c r="G93" s="3">
        <f>SUM(H93:K93)</f>
        <v>0</v>
      </c>
      <c r="H93" s="3">
        <v>0</v>
      </c>
      <c r="I93" s="3">
        <v>0</v>
      </c>
      <c r="J93" s="3">
        <v>0</v>
      </c>
      <c r="K93" s="3">
        <v>0</v>
      </c>
    </row>
    <row r="94" spans="1:11">
      <c r="A94" s="103" t="s">
        <v>52</v>
      </c>
      <c r="B94" s="103"/>
      <c r="C94" s="103"/>
      <c r="D94" s="103"/>
      <c r="E94" s="23">
        <f>mar!G98</f>
        <v>8870</v>
      </c>
      <c r="F94" s="29">
        <f t="shared" si="25"/>
        <v>0</v>
      </c>
      <c r="G94" s="3">
        <f t="shared" si="17"/>
        <v>8870</v>
      </c>
      <c r="H94" s="3">
        <v>6362.5</v>
      </c>
      <c r="I94" s="3">
        <v>912</v>
      </c>
      <c r="J94" s="3">
        <v>812.5</v>
      </c>
      <c r="K94" s="3">
        <v>783</v>
      </c>
    </row>
    <row r="95" spans="1:11">
      <c r="A95" s="102" t="s">
        <v>66</v>
      </c>
      <c r="B95" s="102"/>
      <c r="C95" s="102"/>
      <c r="D95" s="102"/>
      <c r="E95" s="23">
        <f>mar!G99</f>
        <v>435.25</v>
      </c>
      <c r="F95" s="27">
        <f>SUM(F96:F99)</f>
        <v>0</v>
      </c>
      <c r="G95" s="5">
        <f>SUM(H95:K95)</f>
        <v>435.25</v>
      </c>
      <c r="H95" s="5">
        <f>SUM(H96:H99)</f>
        <v>138</v>
      </c>
      <c r="I95" s="5">
        <f>SUM(I96:I99)</f>
        <v>115.25</v>
      </c>
      <c r="J95" s="5">
        <f>SUM(J96:J99)</f>
        <v>108</v>
      </c>
      <c r="K95" s="5">
        <f>SUM(K96:K99)</f>
        <v>74</v>
      </c>
    </row>
    <row r="96" spans="1:11">
      <c r="A96" s="103" t="s">
        <v>30</v>
      </c>
      <c r="B96" s="103"/>
      <c r="C96" s="103"/>
      <c r="D96" s="103"/>
      <c r="E96" s="23">
        <f>mar!G100</f>
        <v>278.25</v>
      </c>
      <c r="F96" s="29">
        <f t="shared" ref="F96:F99" si="26">G96-E96</f>
        <v>0</v>
      </c>
      <c r="G96" s="3">
        <f t="shared" si="17"/>
        <v>278.25</v>
      </c>
      <c r="H96" s="3">
        <v>68</v>
      </c>
      <c r="I96" s="3">
        <v>75.25</v>
      </c>
      <c r="J96" s="3">
        <v>68</v>
      </c>
      <c r="K96" s="3">
        <v>67</v>
      </c>
    </row>
    <row r="97" spans="1:11">
      <c r="A97" s="103" t="s">
        <v>65</v>
      </c>
      <c r="B97" s="103"/>
      <c r="C97" s="103"/>
      <c r="D97" s="103"/>
      <c r="E97" s="23">
        <f>mar!G101</f>
        <v>129</v>
      </c>
      <c r="F97" s="29">
        <f t="shared" si="26"/>
        <v>0</v>
      </c>
      <c r="G97" s="3">
        <f t="shared" si="17"/>
        <v>129</v>
      </c>
      <c r="H97" s="3">
        <v>48</v>
      </c>
      <c r="I97" s="3">
        <v>38</v>
      </c>
      <c r="J97" s="3">
        <v>38</v>
      </c>
      <c r="K97" s="3">
        <v>5</v>
      </c>
    </row>
    <row r="98" spans="1:11">
      <c r="A98" s="103" t="s">
        <v>42</v>
      </c>
      <c r="B98" s="103"/>
      <c r="C98" s="103"/>
      <c r="D98" s="103"/>
      <c r="E98" s="23">
        <f>mar!G102</f>
        <v>8</v>
      </c>
      <c r="F98" s="29">
        <f t="shared" si="26"/>
        <v>0</v>
      </c>
      <c r="G98" s="3">
        <f t="shared" si="17"/>
        <v>8</v>
      </c>
      <c r="H98" s="3">
        <v>2</v>
      </c>
      <c r="I98" s="3">
        <v>2</v>
      </c>
      <c r="J98" s="3">
        <v>2</v>
      </c>
      <c r="K98" s="3">
        <v>2</v>
      </c>
    </row>
    <row r="99" spans="1:11">
      <c r="A99" s="103" t="s">
        <v>52</v>
      </c>
      <c r="B99" s="103"/>
      <c r="C99" s="103"/>
      <c r="D99" s="103"/>
      <c r="E99" s="23">
        <f>mar!G103</f>
        <v>20</v>
      </c>
      <c r="F99" s="29">
        <f t="shared" si="26"/>
        <v>0</v>
      </c>
      <c r="G99" s="3">
        <f t="shared" si="17"/>
        <v>20</v>
      </c>
      <c r="H99" s="3">
        <v>20</v>
      </c>
      <c r="I99" s="3">
        <v>0</v>
      </c>
      <c r="J99" s="3">
        <v>0</v>
      </c>
      <c r="K99" s="3">
        <v>0</v>
      </c>
    </row>
    <row r="100" spans="1:11">
      <c r="A100" s="122" t="s">
        <v>67</v>
      </c>
      <c r="B100" s="122"/>
      <c r="C100" s="122"/>
      <c r="D100" s="122"/>
      <c r="E100" s="23">
        <f>mar!G104</f>
        <v>-8862</v>
      </c>
      <c r="F100" s="28">
        <f>F101+F102</f>
        <v>0</v>
      </c>
      <c r="G100" s="5">
        <f>G5-G34</f>
        <v>-8862</v>
      </c>
      <c r="H100" s="5">
        <f t="shared" ref="H100:K100" si="27">H5-H34</f>
        <v>-8862</v>
      </c>
      <c r="I100" s="5">
        <f t="shared" si="27"/>
        <v>0</v>
      </c>
      <c r="J100" s="5">
        <f t="shared" si="27"/>
        <v>0</v>
      </c>
      <c r="K100" s="5">
        <f t="shared" si="27"/>
        <v>0</v>
      </c>
    </row>
    <row r="101" spans="1:11">
      <c r="A101" s="103" t="s">
        <v>68</v>
      </c>
      <c r="B101" s="103"/>
      <c r="C101" s="103"/>
      <c r="D101" s="103"/>
      <c r="E101" s="23">
        <f>mar!G105</f>
        <v>0</v>
      </c>
      <c r="F101" s="26"/>
      <c r="G101" s="3">
        <f>SUM(H101:K101)</f>
        <v>0</v>
      </c>
      <c r="H101" s="3">
        <v>0</v>
      </c>
      <c r="I101" s="3">
        <v>0</v>
      </c>
      <c r="J101" s="3">
        <v>0</v>
      </c>
      <c r="K101" s="3">
        <v>0</v>
      </c>
    </row>
    <row r="102" spans="1:11">
      <c r="A102" s="103" t="s">
        <v>69</v>
      </c>
      <c r="B102" s="103"/>
      <c r="C102" s="103"/>
      <c r="D102" s="103"/>
      <c r="E102" s="23">
        <f>mar!G106</f>
        <v>-8862</v>
      </c>
      <c r="F102" s="26"/>
      <c r="G102" s="3">
        <f t="shared" si="17"/>
        <v>-8862</v>
      </c>
      <c r="H102" s="3">
        <f>H5-H34</f>
        <v>-8862</v>
      </c>
      <c r="I102" s="3">
        <f t="shared" ref="I102:K102" si="28">I5-I34</f>
        <v>0</v>
      </c>
      <c r="J102" s="3">
        <f t="shared" si="28"/>
        <v>0</v>
      </c>
      <c r="K102" s="3">
        <f t="shared" si="28"/>
        <v>0</v>
      </c>
    </row>
    <row r="104" spans="1:11">
      <c r="A104" s="6" t="s">
        <v>70</v>
      </c>
    </row>
    <row r="105" spans="1:11">
      <c r="A105" s="6" t="s">
        <v>71</v>
      </c>
      <c r="G105" s="6" t="s">
        <v>72</v>
      </c>
    </row>
    <row r="106" spans="1:11">
      <c r="A106" s="6" t="s">
        <v>73</v>
      </c>
      <c r="G106" s="6" t="s">
        <v>74</v>
      </c>
    </row>
  </sheetData>
  <mergeCells count="100">
    <mergeCell ref="A8:D8"/>
    <mergeCell ref="A2:K2"/>
    <mergeCell ref="A4:D4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06"/>
  <sheetViews>
    <sheetView view="pageBreakPreview" topLeftCell="A61" zoomScaleNormal="100" zoomScaleSheetLayoutView="100" workbookViewId="0">
      <selection activeCell="J86" sqref="J86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93</v>
      </c>
    </row>
    <row r="2" spans="1:11">
      <c r="A2" s="99" t="s">
        <v>92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35" t="s">
        <v>82</v>
      </c>
      <c r="F4" s="35" t="s">
        <v>83</v>
      </c>
      <c r="G4" s="20" t="s">
        <v>84</v>
      </c>
      <c r="H4" s="35" t="s">
        <v>1</v>
      </c>
      <c r="I4" s="35" t="s">
        <v>2</v>
      </c>
      <c r="J4" s="35" t="s">
        <v>3</v>
      </c>
      <c r="K4" s="35" t="s">
        <v>4</v>
      </c>
    </row>
    <row r="5" spans="1:11">
      <c r="A5" s="101" t="s">
        <v>5</v>
      </c>
      <c r="B5" s="101"/>
      <c r="C5" s="101"/>
      <c r="D5" s="101"/>
      <c r="E5" s="24">
        <f>apr!G5</f>
        <v>42918.020000000004</v>
      </c>
      <c r="F5" s="22">
        <f>F6+F7+F11+F27</f>
        <v>94</v>
      </c>
      <c r="G5" s="21">
        <f>G6+G7+G11+G27</f>
        <v>43012.020000000004</v>
      </c>
      <c r="H5" s="21">
        <f>H6+H7+H11+H27</f>
        <v>6116</v>
      </c>
      <c r="I5" s="21">
        <f t="shared" ref="I5:K5" si="0">I6+I7+I11+I27</f>
        <v>7044</v>
      </c>
      <c r="J5" s="21">
        <f t="shared" si="0"/>
        <v>15061</v>
      </c>
      <c r="K5" s="21">
        <f t="shared" si="0"/>
        <v>14791.02</v>
      </c>
    </row>
    <row r="6" spans="1:11">
      <c r="A6" s="102" t="s">
        <v>6</v>
      </c>
      <c r="B6" s="102"/>
      <c r="C6" s="102"/>
      <c r="D6" s="102"/>
      <c r="E6" s="23">
        <f>apr!G6</f>
        <v>2177</v>
      </c>
      <c r="F6" s="37">
        <f>G6-E6</f>
        <v>94</v>
      </c>
      <c r="G6" s="4">
        <f>SUM(H6:K6)</f>
        <v>2271</v>
      </c>
      <c r="H6" s="4">
        <v>596</v>
      </c>
      <c r="I6" s="4">
        <v>725</v>
      </c>
      <c r="J6" s="4">
        <v>475</v>
      </c>
      <c r="K6" s="4">
        <v>475</v>
      </c>
    </row>
    <row r="7" spans="1:11">
      <c r="A7" s="102" t="s">
        <v>7</v>
      </c>
      <c r="B7" s="102"/>
      <c r="C7" s="102"/>
      <c r="D7" s="102"/>
      <c r="E7" s="23">
        <f>apr!G7</f>
        <v>4025</v>
      </c>
      <c r="F7" s="37">
        <f>SUM(F8:F10)</f>
        <v>0</v>
      </c>
      <c r="G7" s="4">
        <f>G8+G9 +G10</f>
        <v>4025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910</v>
      </c>
    </row>
    <row r="8" spans="1:11">
      <c r="A8" s="103" t="s">
        <v>8</v>
      </c>
      <c r="B8" s="103"/>
      <c r="C8" s="103"/>
      <c r="D8" s="103"/>
      <c r="E8" s="23">
        <f>apr!G8</f>
        <v>1113</v>
      </c>
      <c r="F8" s="39">
        <f>G8-E8</f>
        <v>0</v>
      </c>
      <c r="G8" s="3">
        <f>SUM(H8:K8)</f>
        <v>1113</v>
      </c>
      <c r="H8" s="3">
        <v>278</v>
      </c>
      <c r="I8" s="3">
        <v>279</v>
      </c>
      <c r="J8" s="3">
        <v>278</v>
      </c>
      <c r="K8" s="3">
        <v>278</v>
      </c>
    </row>
    <row r="9" spans="1:11">
      <c r="A9" s="103" t="s">
        <v>9</v>
      </c>
      <c r="B9" s="103"/>
      <c r="C9" s="103"/>
      <c r="D9" s="103"/>
      <c r="E9" s="23">
        <f>apr!G9</f>
        <v>2387</v>
      </c>
      <c r="F9" s="39">
        <f t="shared" ref="F9:F10" si="1">G9-E9</f>
        <v>0</v>
      </c>
      <c r="G9" s="3">
        <f>SUM(H9:K9)</f>
        <v>2387</v>
      </c>
      <c r="H9" s="3">
        <v>644</v>
      </c>
      <c r="I9" s="3">
        <v>621</v>
      </c>
      <c r="J9" s="3">
        <v>621</v>
      </c>
      <c r="K9" s="3">
        <v>501</v>
      </c>
    </row>
    <row r="10" spans="1:11">
      <c r="A10" s="106" t="s">
        <v>10</v>
      </c>
      <c r="B10" s="103"/>
      <c r="C10" s="103"/>
      <c r="D10" s="103"/>
      <c r="E10" s="23">
        <f>apr!G10</f>
        <v>525</v>
      </c>
      <c r="F10" s="39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apr!G11</f>
        <v>4077.02</v>
      </c>
      <c r="F11" s="37">
        <f>F12+F23</f>
        <v>0</v>
      </c>
      <c r="G11" s="4">
        <f t="shared" ref="G11:K11" si="2">G12+G23</f>
        <v>4077.02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962.02</v>
      </c>
    </row>
    <row r="12" spans="1:11">
      <c r="A12" s="107" t="s">
        <v>12</v>
      </c>
      <c r="B12" s="107"/>
      <c r="C12" s="107"/>
      <c r="D12" s="107"/>
      <c r="E12" s="23">
        <f>apr!G12</f>
        <v>2818.02</v>
      </c>
      <c r="F12" s="39">
        <f>SUM(F13:F22)</f>
        <v>0</v>
      </c>
      <c r="G12" s="3">
        <f>SUM(G13:G22)</f>
        <v>2818.02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677.02</v>
      </c>
    </row>
    <row r="13" spans="1:11">
      <c r="A13" s="103" t="s">
        <v>13</v>
      </c>
      <c r="B13" s="103"/>
      <c r="C13" s="103"/>
      <c r="D13" s="103"/>
      <c r="E13" s="23">
        <f>apr!G13</f>
        <v>0</v>
      </c>
      <c r="F13" s="39">
        <f t="shared" ref="F13:F33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apr!G14</f>
        <v>396</v>
      </c>
      <c r="F14" s="39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apr!G15</f>
        <v>0</v>
      </c>
      <c r="F15" s="39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apr!G16</f>
        <v>2066</v>
      </c>
      <c r="F16" s="39">
        <f t="shared" si="4"/>
        <v>0</v>
      </c>
      <c r="G16" s="3">
        <f t="shared" si="5"/>
        <v>2066</v>
      </c>
      <c r="H16" s="3">
        <v>538</v>
      </c>
      <c r="I16" s="3">
        <v>538</v>
      </c>
      <c r="J16" s="3">
        <v>495</v>
      </c>
      <c r="K16" s="3">
        <v>495</v>
      </c>
    </row>
    <row r="17" spans="1:11">
      <c r="A17" s="105" t="s">
        <v>17</v>
      </c>
      <c r="B17" s="105"/>
      <c r="C17" s="105"/>
      <c r="D17" s="105"/>
      <c r="E17" s="23">
        <f>apr!G17</f>
        <v>0</v>
      </c>
      <c r="F17" s="39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apr!G18</f>
        <v>0</v>
      </c>
      <c r="F18" s="39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apr!G19</f>
        <v>21.02</v>
      </c>
      <c r="F19" s="39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apr!G20</f>
        <v>35</v>
      </c>
      <c r="F20" s="39">
        <f t="shared" si="4"/>
        <v>0</v>
      </c>
      <c r="G20" s="3">
        <f t="shared" si="5"/>
        <v>35</v>
      </c>
      <c r="H20" s="3">
        <v>9</v>
      </c>
      <c r="I20" s="3">
        <v>9</v>
      </c>
      <c r="J20" s="3">
        <v>8</v>
      </c>
      <c r="K20" s="3">
        <v>9</v>
      </c>
    </row>
    <row r="21" spans="1:11">
      <c r="A21" s="104" t="s">
        <v>21</v>
      </c>
      <c r="B21" s="104"/>
      <c r="C21" s="104"/>
      <c r="D21" s="104"/>
      <c r="E21" s="23">
        <f>apr!G21</f>
        <v>300</v>
      </c>
      <c r="F21" s="39">
        <f t="shared" si="4"/>
        <v>0</v>
      </c>
      <c r="G21" s="3">
        <f t="shared" si="5"/>
        <v>300</v>
      </c>
      <c r="H21" s="3">
        <v>78</v>
      </c>
      <c r="I21" s="3">
        <v>78</v>
      </c>
      <c r="J21" s="3">
        <v>72</v>
      </c>
      <c r="K21" s="3">
        <v>72</v>
      </c>
    </row>
    <row r="22" spans="1:11">
      <c r="A22" s="104" t="s">
        <v>22</v>
      </c>
      <c r="B22" s="104"/>
      <c r="C22" s="104"/>
      <c r="D22" s="104"/>
      <c r="E22" s="23">
        <f>apr!G22</f>
        <v>0</v>
      </c>
      <c r="F22" s="39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apr!G23</f>
        <v>1259</v>
      </c>
      <c r="F23" s="39">
        <f>SUM(F24:F26)</f>
        <v>0</v>
      </c>
      <c r="G23" s="3">
        <f>G24+G25+G26</f>
        <v>1259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285</v>
      </c>
    </row>
    <row r="24" spans="1:11">
      <c r="A24" s="103" t="s">
        <v>24</v>
      </c>
      <c r="B24" s="103"/>
      <c r="C24" s="103"/>
      <c r="D24" s="103"/>
      <c r="E24" s="23">
        <f>apr!G24</f>
        <v>1259</v>
      </c>
      <c r="F24" s="39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apr!G25</f>
        <v>0</v>
      </c>
      <c r="F25" s="39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apr!G26</f>
        <v>0</v>
      </c>
      <c r="F26" s="39">
        <f t="shared" si="4"/>
        <v>0</v>
      </c>
      <c r="G26" s="3">
        <f>SUM(H26:K26)</f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102" t="s">
        <v>26</v>
      </c>
      <c r="B27" s="102"/>
      <c r="C27" s="102"/>
      <c r="D27" s="102"/>
      <c r="E27" s="23">
        <f>apr!G27</f>
        <v>32639</v>
      </c>
      <c r="F27" s="37">
        <f>SUM(F28:F33)</f>
        <v>0</v>
      </c>
      <c r="G27" s="4">
        <f>SUM(G28:G33)</f>
        <v>32639</v>
      </c>
      <c r="H27" s="4">
        <f t="shared" ref="H27:K27" si="7">SUM(H28:H33)</f>
        <v>3396</v>
      </c>
      <c r="I27" s="4">
        <f t="shared" si="7"/>
        <v>4222</v>
      </c>
      <c r="J27" s="4">
        <f t="shared" si="7"/>
        <v>12577</v>
      </c>
      <c r="K27" s="4">
        <f t="shared" si="7"/>
        <v>12444</v>
      </c>
    </row>
    <row r="28" spans="1:11">
      <c r="A28" s="108" t="s">
        <v>27</v>
      </c>
      <c r="B28" s="108"/>
      <c r="C28" s="108"/>
      <c r="D28" s="108"/>
      <c r="E28" s="23">
        <f>apr!G28</f>
        <v>465</v>
      </c>
      <c r="F28" s="39">
        <f t="shared" si="4"/>
        <v>0</v>
      </c>
      <c r="G28" s="3">
        <f>SUM(H28:K28)</f>
        <v>465</v>
      </c>
      <c r="H28" s="3">
        <v>95</v>
      </c>
      <c r="I28" s="3">
        <v>80</v>
      </c>
      <c r="J28" s="3">
        <v>210</v>
      </c>
      <c r="K28" s="3">
        <v>80</v>
      </c>
    </row>
    <row r="29" spans="1:11">
      <c r="A29" s="108" t="s">
        <v>85</v>
      </c>
      <c r="B29" s="108"/>
      <c r="C29" s="108"/>
      <c r="D29" s="108"/>
      <c r="E29" s="23">
        <f>apr!G29</f>
        <v>5578</v>
      </c>
      <c r="F29" s="39">
        <f t="shared" si="4"/>
        <v>0</v>
      </c>
      <c r="G29" s="3">
        <f>SUM(H29:K29)</f>
        <v>5578</v>
      </c>
      <c r="H29" s="3">
        <v>2789</v>
      </c>
      <c r="I29" s="3">
        <v>2789</v>
      </c>
      <c r="J29" s="3">
        <v>0</v>
      </c>
      <c r="K29" s="3">
        <v>0</v>
      </c>
    </row>
    <row r="30" spans="1:11">
      <c r="A30" s="109" t="s">
        <v>86</v>
      </c>
      <c r="B30" s="110"/>
      <c r="C30" s="110"/>
      <c r="D30" s="111"/>
      <c r="E30" s="23">
        <f>apr!G30</f>
        <v>23847</v>
      </c>
      <c r="F30" s="39">
        <f t="shared" si="4"/>
        <v>0</v>
      </c>
      <c r="G30" s="3">
        <f t="shared" ref="G30:G33" si="8">SUM(H30:K30)</f>
        <v>23847</v>
      </c>
      <c r="H30" s="3">
        <v>0</v>
      </c>
      <c r="I30" s="3">
        <v>782</v>
      </c>
      <c r="J30" s="3">
        <v>11532</v>
      </c>
      <c r="K30" s="3">
        <v>11533</v>
      </c>
    </row>
    <row r="31" spans="1:11">
      <c r="A31" s="109" t="s">
        <v>87</v>
      </c>
      <c r="B31" s="110"/>
      <c r="C31" s="110"/>
      <c r="D31" s="111"/>
      <c r="E31" s="23">
        <f>apr!G31</f>
        <v>1318</v>
      </c>
      <c r="F31" s="39">
        <f t="shared" si="4"/>
        <v>0</v>
      </c>
      <c r="G31" s="3">
        <f t="shared" si="8"/>
        <v>1318</v>
      </c>
      <c r="H31" s="3">
        <v>0</v>
      </c>
      <c r="I31" s="3">
        <v>262</v>
      </c>
      <c r="J31" s="3">
        <v>528</v>
      </c>
      <c r="K31" s="3">
        <v>528</v>
      </c>
    </row>
    <row r="32" spans="1:11">
      <c r="A32" s="109" t="s">
        <v>88</v>
      </c>
      <c r="B32" s="110"/>
      <c r="C32" s="110"/>
      <c r="D32" s="111"/>
      <c r="E32" s="23">
        <f>apr!G32</f>
        <v>936</v>
      </c>
      <c r="F32" s="39">
        <f t="shared" si="4"/>
        <v>0</v>
      </c>
      <c r="G32" s="3">
        <f t="shared" si="8"/>
        <v>936</v>
      </c>
      <c r="H32" s="3">
        <v>17</v>
      </c>
      <c r="I32" s="3">
        <v>309</v>
      </c>
      <c r="J32" s="3">
        <v>307</v>
      </c>
      <c r="K32" s="3">
        <v>303</v>
      </c>
    </row>
    <row r="33" spans="1:11" ht="17.25" customHeight="1">
      <c r="A33" s="112" t="s">
        <v>94</v>
      </c>
      <c r="B33" s="113"/>
      <c r="C33" s="113"/>
      <c r="D33" s="114"/>
      <c r="E33" s="23">
        <f>apr!G33</f>
        <v>495</v>
      </c>
      <c r="F33" s="39">
        <f t="shared" si="4"/>
        <v>0</v>
      </c>
      <c r="G33" s="3">
        <f t="shared" si="8"/>
        <v>495</v>
      </c>
      <c r="H33" s="3">
        <v>495</v>
      </c>
      <c r="I33" s="3"/>
      <c r="J33" s="3"/>
      <c r="K33" s="3">
        <v>0</v>
      </c>
    </row>
    <row r="34" spans="1:11">
      <c r="A34" s="101" t="s">
        <v>28</v>
      </c>
      <c r="B34" s="101"/>
      <c r="C34" s="101"/>
      <c r="D34" s="101"/>
      <c r="E34" s="25">
        <f>apr!G34</f>
        <v>51780.020000000004</v>
      </c>
      <c r="F34" s="36">
        <f t="shared" ref="F34:K34" si="9">F35+F41+F42+F47+F51+F55+F65+F71+F76+F80+F84+F87+F90+F95</f>
        <v>94</v>
      </c>
      <c r="G34" s="2">
        <f t="shared" si="9"/>
        <v>51874.020000000004</v>
      </c>
      <c r="H34" s="2">
        <f t="shared" si="9"/>
        <v>14978</v>
      </c>
      <c r="I34" s="2">
        <f t="shared" si="9"/>
        <v>7044</v>
      </c>
      <c r="J34" s="2">
        <f t="shared" si="9"/>
        <v>15061</v>
      </c>
      <c r="K34" s="2">
        <f t="shared" si="9"/>
        <v>14791.02</v>
      </c>
    </row>
    <row r="35" spans="1:11">
      <c r="A35" s="102" t="s">
        <v>29</v>
      </c>
      <c r="B35" s="102"/>
      <c r="C35" s="102"/>
      <c r="D35" s="102"/>
      <c r="E35" s="23">
        <f>apr!G35</f>
        <v>4704</v>
      </c>
      <c r="F35" s="37">
        <f t="shared" ref="F35:K35" si="10">SUM(F36:F40)</f>
        <v>51</v>
      </c>
      <c r="G35" s="5">
        <f t="shared" si="10"/>
        <v>4755</v>
      </c>
      <c r="H35" s="5">
        <f t="shared" si="10"/>
        <v>1006</v>
      </c>
      <c r="I35" s="5">
        <f t="shared" si="10"/>
        <v>1149</v>
      </c>
      <c r="J35" s="5">
        <f t="shared" si="10"/>
        <v>1308.5</v>
      </c>
      <c r="K35" s="5">
        <f t="shared" si="10"/>
        <v>1291.5</v>
      </c>
    </row>
    <row r="36" spans="1:11">
      <c r="A36" s="115" t="s">
        <v>30</v>
      </c>
      <c r="B36" s="115"/>
      <c r="C36" s="115"/>
      <c r="D36" s="115"/>
      <c r="E36" s="23">
        <f>apr!G36</f>
        <v>2024</v>
      </c>
      <c r="F36" s="40">
        <f>G36-E36</f>
        <v>27.5</v>
      </c>
      <c r="G36" s="3">
        <f t="shared" ref="G36:G46" si="11">SUM(H36:K36)</f>
        <v>2051.5</v>
      </c>
      <c r="H36" s="3">
        <v>485</v>
      </c>
      <c r="I36" s="3">
        <v>564.5</v>
      </c>
      <c r="J36" s="3">
        <v>501</v>
      </c>
      <c r="K36" s="3">
        <v>501</v>
      </c>
    </row>
    <row r="37" spans="1:11">
      <c r="A37" s="103" t="s">
        <v>31</v>
      </c>
      <c r="B37" s="103"/>
      <c r="C37" s="103"/>
      <c r="D37" s="103"/>
      <c r="E37" s="23">
        <f>apr!G37</f>
        <v>1092</v>
      </c>
      <c r="F37" s="40">
        <f t="shared" ref="F37:F40" si="12">G37-E37</f>
        <v>23.5</v>
      </c>
      <c r="G37" s="3">
        <f t="shared" si="11"/>
        <v>1115.5</v>
      </c>
      <c r="H37" s="3">
        <v>298</v>
      </c>
      <c r="I37" s="3">
        <v>293.5</v>
      </c>
      <c r="J37" s="3">
        <v>270.5</v>
      </c>
      <c r="K37" s="3">
        <v>253.5</v>
      </c>
    </row>
    <row r="38" spans="1:11">
      <c r="A38" s="103" t="s">
        <v>32</v>
      </c>
      <c r="B38" s="103"/>
      <c r="C38" s="103"/>
      <c r="D38" s="103"/>
      <c r="E38" s="23">
        <f>apr!G38</f>
        <v>37</v>
      </c>
      <c r="F38" s="40">
        <f t="shared" si="12"/>
        <v>0</v>
      </c>
      <c r="G38" s="3">
        <f t="shared" si="11"/>
        <v>37</v>
      </c>
      <c r="H38" s="3">
        <v>10</v>
      </c>
      <c r="I38" s="3">
        <v>9</v>
      </c>
      <c r="J38" s="3">
        <v>9</v>
      </c>
      <c r="K38" s="3">
        <v>9</v>
      </c>
    </row>
    <row r="39" spans="1:11">
      <c r="A39" s="103" t="s">
        <v>33</v>
      </c>
      <c r="B39" s="103"/>
      <c r="C39" s="103"/>
      <c r="D39" s="103"/>
      <c r="E39" s="23">
        <f>apr!G39</f>
        <v>0</v>
      </c>
      <c r="F39" s="40">
        <f t="shared" si="12"/>
        <v>0</v>
      </c>
      <c r="G39" s="3">
        <f t="shared" si="1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103" t="s">
        <v>34</v>
      </c>
      <c r="B40" s="103"/>
      <c r="C40" s="103"/>
      <c r="D40" s="103"/>
      <c r="E40" s="23">
        <f>apr!G40</f>
        <v>1551</v>
      </c>
      <c r="F40" s="40">
        <f t="shared" si="12"/>
        <v>0</v>
      </c>
      <c r="G40" s="3">
        <f t="shared" si="11"/>
        <v>1551</v>
      </c>
      <c r="H40" s="3">
        <v>213</v>
      </c>
      <c r="I40" s="3">
        <v>282</v>
      </c>
      <c r="J40" s="3">
        <v>528</v>
      </c>
      <c r="K40" s="3">
        <v>528</v>
      </c>
    </row>
    <row r="41" spans="1:11">
      <c r="A41" s="102" t="s">
        <v>35</v>
      </c>
      <c r="B41" s="102"/>
      <c r="C41" s="102"/>
      <c r="D41" s="102"/>
      <c r="E41" s="23">
        <f>apr!G41</f>
        <v>0</v>
      </c>
      <c r="F41" s="37">
        <f>G41-E41</f>
        <v>0</v>
      </c>
      <c r="G41" s="5">
        <f t="shared" si="11"/>
        <v>0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102" t="s">
        <v>36</v>
      </c>
      <c r="B42" s="102"/>
      <c r="C42" s="102"/>
      <c r="D42" s="102"/>
      <c r="E42" s="23">
        <f>apr!G42</f>
        <v>0</v>
      </c>
      <c r="F42" s="37">
        <f>SUM(F43:F46)</f>
        <v>0</v>
      </c>
      <c r="G42" s="5">
        <f t="shared" si="11"/>
        <v>0</v>
      </c>
      <c r="H42" s="5">
        <f>H43+H44+H45+H46</f>
        <v>0</v>
      </c>
      <c r="I42" s="5">
        <f>I43+I44+I45+I46</f>
        <v>0</v>
      </c>
      <c r="J42" s="5">
        <f>J43+J44+J45+J46</f>
        <v>0</v>
      </c>
      <c r="K42" s="5">
        <f>K43+K44+K45+K46</f>
        <v>0</v>
      </c>
    </row>
    <row r="43" spans="1:11">
      <c r="A43" s="103" t="s">
        <v>30</v>
      </c>
      <c r="B43" s="103"/>
      <c r="C43" s="103"/>
      <c r="D43" s="103"/>
      <c r="E43" s="23">
        <f>apr!G43</f>
        <v>0</v>
      </c>
      <c r="F43" s="40">
        <f t="shared" ref="F43:F46" si="13">G43-E43</f>
        <v>0</v>
      </c>
      <c r="G43" s="3">
        <f t="shared" si="1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03" t="s">
        <v>31</v>
      </c>
      <c r="B44" s="103"/>
      <c r="C44" s="103"/>
      <c r="D44" s="103"/>
      <c r="E44" s="23">
        <f>apr!G44</f>
        <v>0</v>
      </c>
      <c r="F44" s="40">
        <f t="shared" si="13"/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32</v>
      </c>
      <c r="B45" s="103"/>
      <c r="C45" s="103"/>
      <c r="D45" s="103"/>
      <c r="E45" s="23">
        <f>apr!G45</f>
        <v>0</v>
      </c>
      <c r="F45" s="40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34</v>
      </c>
      <c r="B46" s="103"/>
      <c r="C46" s="103"/>
      <c r="D46" s="103"/>
      <c r="E46" s="23">
        <f>apr!G46</f>
        <v>0</v>
      </c>
      <c r="F46" s="40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2" t="s">
        <v>37</v>
      </c>
      <c r="B47" s="102"/>
      <c r="C47" s="102"/>
      <c r="D47" s="102"/>
      <c r="E47" s="23">
        <f>apr!G47</f>
        <v>0</v>
      </c>
      <c r="F47" s="37">
        <f>SUM(F48:F50)</f>
        <v>0</v>
      </c>
      <c r="G47" s="5">
        <f>SUM(H47:K47)</f>
        <v>0</v>
      </c>
      <c r="H47" s="5">
        <f>H48+H49+H50</f>
        <v>0</v>
      </c>
      <c r="I47" s="5">
        <f>I48+I49+I50</f>
        <v>0</v>
      </c>
      <c r="J47" s="5">
        <f>J48+J49+J50</f>
        <v>0</v>
      </c>
      <c r="K47" s="5">
        <f>K48+K49+K50</f>
        <v>0</v>
      </c>
    </row>
    <row r="48" spans="1:11">
      <c r="A48" s="103" t="s">
        <v>38</v>
      </c>
      <c r="B48" s="103"/>
      <c r="C48" s="103"/>
      <c r="D48" s="103"/>
      <c r="E48" s="23">
        <f>apr!G48</f>
        <v>0</v>
      </c>
      <c r="F48" s="40">
        <f t="shared" ref="F48:F50" si="14">G48-E48</f>
        <v>0</v>
      </c>
      <c r="G48" s="3">
        <f>SUM(H48:K48)</f>
        <v>0</v>
      </c>
      <c r="H48" s="3">
        <v>0</v>
      </c>
      <c r="I48" s="3">
        <v>0</v>
      </c>
      <c r="J48" s="3">
        <v>0</v>
      </c>
      <c r="K48" s="3">
        <v>0</v>
      </c>
    </row>
    <row r="49" spans="1:13">
      <c r="A49" s="103" t="s">
        <v>39</v>
      </c>
      <c r="B49" s="103"/>
      <c r="C49" s="103"/>
      <c r="D49" s="103"/>
      <c r="E49" s="23">
        <f>apr!G49</f>
        <v>0</v>
      </c>
      <c r="F49" s="40">
        <f t="shared" si="14"/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3">
      <c r="A50" s="103" t="s">
        <v>40</v>
      </c>
      <c r="B50" s="103"/>
      <c r="C50" s="103"/>
      <c r="D50" s="103"/>
      <c r="E50" s="23">
        <f>apr!G50</f>
        <v>0</v>
      </c>
      <c r="F50" s="40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3" ht="24" customHeight="1">
      <c r="A51" s="116" t="s">
        <v>41</v>
      </c>
      <c r="B51" s="117"/>
      <c r="C51" s="117"/>
      <c r="D51" s="118"/>
      <c r="E51" s="23">
        <f>apr!G51</f>
        <v>555.6</v>
      </c>
      <c r="F51" s="41">
        <f>SUM(F52:F54)</f>
        <v>0</v>
      </c>
      <c r="G51" s="5">
        <f>SUM(G52:G54)</f>
        <v>555.6</v>
      </c>
      <c r="H51" s="5">
        <f>H52+H53+H54</f>
        <v>144</v>
      </c>
      <c r="I51" s="5">
        <f>I52+I53+I54</f>
        <v>153.6</v>
      </c>
      <c r="J51" s="5">
        <f>J52+J53+J54</f>
        <v>128</v>
      </c>
      <c r="K51" s="5">
        <f>K52+K53+K54</f>
        <v>130</v>
      </c>
    </row>
    <row r="52" spans="1:13">
      <c r="A52" s="103" t="s">
        <v>30</v>
      </c>
      <c r="B52" s="103"/>
      <c r="C52" s="103"/>
      <c r="D52" s="103"/>
      <c r="E52" s="23">
        <f>apr!G52</f>
        <v>478.6</v>
      </c>
      <c r="F52" s="40">
        <f t="shared" ref="F52:F54" si="15">G52-E52</f>
        <v>0</v>
      </c>
      <c r="G52" s="3">
        <f>SUM(H52:K52)</f>
        <v>478.6</v>
      </c>
      <c r="H52" s="3">
        <v>117</v>
      </c>
      <c r="I52" s="3">
        <v>128.6</v>
      </c>
      <c r="J52" s="3">
        <v>117</v>
      </c>
      <c r="K52" s="3">
        <v>116</v>
      </c>
    </row>
    <row r="53" spans="1:13">
      <c r="A53" s="103" t="s">
        <v>31</v>
      </c>
      <c r="B53" s="103"/>
      <c r="C53" s="103"/>
      <c r="D53" s="103"/>
      <c r="E53" s="23">
        <f>apr!G53</f>
        <v>64</v>
      </c>
      <c r="F53" s="40">
        <f t="shared" si="15"/>
        <v>0</v>
      </c>
      <c r="G53" s="3">
        <f>SUM(H53:K53)</f>
        <v>64</v>
      </c>
      <c r="H53" s="3">
        <v>23</v>
      </c>
      <c r="I53" s="3">
        <v>22</v>
      </c>
      <c r="J53" s="3">
        <v>8</v>
      </c>
      <c r="K53" s="3">
        <v>11</v>
      </c>
    </row>
    <row r="54" spans="1:13">
      <c r="A54" s="103" t="s">
        <v>42</v>
      </c>
      <c r="B54" s="103"/>
      <c r="C54" s="103"/>
      <c r="D54" s="103"/>
      <c r="E54" s="23">
        <f>apr!G54</f>
        <v>13</v>
      </c>
      <c r="F54" s="40">
        <f t="shared" si="15"/>
        <v>0</v>
      </c>
      <c r="G54" s="3">
        <f>SUM(H54:K54)</f>
        <v>13</v>
      </c>
      <c r="H54" s="3">
        <v>4</v>
      </c>
      <c r="I54" s="3">
        <v>3</v>
      </c>
      <c r="J54" s="3">
        <v>3</v>
      </c>
      <c r="K54" s="3">
        <v>3</v>
      </c>
    </row>
    <row r="55" spans="1:13">
      <c r="A55" s="102" t="s">
        <v>43</v>
      </c>
      <c r="B55" s="102"/>
      <c r="C55" s="102"/>
      <c r="D55" s="102"/>
      <c r="E55" s="23">
        <f>apr!G55</f>
        <v>2546.42</v>
      </c>
      <c r="F55" s="37">
        <f>SUM(F56:F64)</f>
        <v>20</v>
      </c>
      <c r="G55" s="5">
        <f>SUM(H55:K55)</f>
        <v>2566.42</v>
      </c>
      <c r="H55" s="5">
        <f>SUM(H56:H64)</f>
        <v>515</v>
      </c>
      <c r="I55" s="5">
        <f>SUM(I56:I64)</f>
        <v>577.9</v>
      </c>
      <c r="J55" s="5">
        <f>SUM(J56:J64)</f>
        <v>818</v>
      </c>
      <c r="K55" s="5">
        <f>SUM(K56:K64)</f>
        <v>655.52</v>
      </c>
    </row>
    <row r="56" spans="1:13">
      <c r="A56" s="103" t="s">
        <v>44</v>
      </c>
      <c r="B56" s="103"/>
      <c r="C56" s="103"/>
      <c r="D56" s="103"/>
      <c r="E56" s="23">
        <f>apr!G56</f>
        <v>0</v>
      </c>
      <c r="F56" s="40">
        <f t="shared" ref="F56:F64" si="16">G56-E56</f>
        <v>0</v>
      </c>
      <c r="G56" s="7">
        <f t="shared" ref="G56:G102" si="17">SUM(H56:K56)</f>
        <v>0</v>
      </c>
      <c r="H56" s="7">
        <v>0</v>
      </c>
      <c r="I56" s="7">
        <v>0</v>
      </c>
      <c r="J56" s="7">
        <v>0</v>
      </c>
      <c r="K56" s="7">
        <v>0</v>
      </c>
    </row>
    <row r="57" spans="1:13">
      <c r="A57" s="103" t="s">
        <v>45</v>
      </c>
      <c r="B57" s="103"/>
      <c r="C57" s="103"/>
      <c r="D57" s="103"/>
      <c r="E57" s="23">
        <f>apr!G57</f>
        <v>86</v>
      </c>
      <c r="F57" s="40">
        <f t="shared" si="16"/>
        <v>0</v>
      </c>
      <c r="G57" s="7">
        <f t="shared" si="17"/>
        <v>86</v>
      </c>
      <c r="H57" s="7">
        <v>27</v>
      </c>
      <c r="I57" s="7">
        <v>27</v>
      </c>
      <c r="J57" s="7">
        <v>5</v>
      </c>
      <c r="K57" s="7">
        <v>27</v>
      </c>
    </row>
    <row r="58" spans="1:13">
      <c r="A58" s="103" t="s">
        <v>46</v>
      </c>
      <c r="B58" s="103"/>
      <c r="C58" s="103"/>
      <c r="D58" s="103"/>
      <c r="E58" s="23">
        <f>apr!G58</f>
        <v>432.9</v>
      </c>
      <c r="F58" s="40">
        <f t="shared" si="16"/>
        <v>0</v>
      </c>
      <c r="G58" s="3">
        <f t="shared" si="17"/>
        <v>432.9</v>
      </c>
      <c r="H58" s="3">
        <v>168</v>
      </c>
      <c r="I58" s="3">
        <v>26.9</v>
      </c>
      <c r="J58" s="3">
        <v>225.5</v>
      </c>
      <c r="K58" s="3">
        <v>12.5</v>
      </c>
      <c r="L58" s="8"/>
    </row>
    <row r="59" spans="1:13">
      <c r="A59" s="103" t="s">
        <v>47</v>
      </c>
      <c r="B59" s="103"/>
      <c r="C59" s="103"/>
      <c r="D59" s="103"/>
      <c r="E59" s="23">
        <f>apr!G59</f>
        <v>396</v>
      </c>
      <c r="F59" s="40">
        <f t="shared" si="16"/>
        <v>0</v>
      </c>
      <c r="G59" s="7">
        <f t="shared" si="17"/>
        <v>396</v>
      </c>
      <c r="H59" s="7">
        <v>103</v>
      </c>
      <c r="I59" s="7">
        <v>103</v>
      </c>
      <c r="J59" s="7">
        <v>95</v>
      </c>
      <c r="K59" s="7">
        <v>95</v>
      </c>
    </row>
    <row r="60" spans="1:13">
      <c r="A60" s="103" t="s">
        <v>48</v>
      </c>
      <c r="B60" s="103"/>
      <c r="C60" s="103"/>
      <c r="D60" s="103"/>
      <c r="E60" s="23">
        <f>apr!G60</f>
        <v>35</v>
      </c>
      <c r="F60" s="40">
        <f t="shared" si="16"/>
        <v>0</v>
      </c>
      <c r="G60" s="7">
        <f t="shared" si="17"/>
        <v>35</v>
      </c>
      <c r="H60" s="7">
        <v>9</v>
      </c>
      <c r="I60" s="7">
        <v>9</v>
      </c>
      <c r="J60" s="7">
        <v>8</v>
      </c>
      <c r="K60" s="7">
        <v>9</v>
      </c>
    </row>
    <row r="61" spans="1:13">
      <c r="A61" s="103" t="s">
        <v>49</v>
      </c>
      <c r="B61" s="103"/>
      <c r="C61" s="103"/>
      <c r="D61" s="103"/>
      <c r="E61" s="23">
        <f>apr!G61</f>
        <v>21.02</v>
      </c>
      <c r="F61" s="40">
        <f t="shared" si="16"/>
        <v>0</v>
      </c>
      <c r="G61" s="3">
        <f t="shared" si="17"/>
        <v>21.02</v>
      </c>
      <c r="H61" s="3">
        <v>5</v>
      </c>
      <c r="I61" s="3">
        <v>5</v>
      </c>
      <c r="J61" s="3">
        <v>5</v>
      </c>
      <c r="K61" s="3">
        <v>6.02</v>
      </c>
    </row>
    <row r="62" spans="1:13">
      <c r="A62" s="103" t="s">
        <v>50</v>
      </c>
      <c r="B62" s="103"/>
      <c r="C62" s="103"/>
      <c r="D62" s="103"/>
      <c r="E62" s="23">
        <f>apr!G62</f>
        <v>300</v>
      </c>
      <c r="F62" s="40">
        <f t="shared" si="16"/>
        <v>0</v>
      </c>
      <c r="G62" s="7">
        <f t="shared" si="17"/>
        <v>300</v>
      </c>
      <c r="H62" s="7">
        <v>78</v>
      </c>
      <c r="I62" s="7">
        <v>78</v>
      </c>
      <c r="J62" s="7">
        <v>72</v>
      </c>
      <c r="K62" s="7">
        <v>72</v>
      </c>
    </row>
    <row r="63" spans="1:13">
      <c r="A63" s="103" t="s">
        <v>51</v>
      </c>
      <c r="B63" s="103"/>
      <c r="C63" s="103"/>
      <c r="D63" s="103"/>
      <c r="E63" s="23">
        <f>apr!G63</f>
        <v>0</v>
      </c>
      <c r="F63" s="40">
        <f t="shared" si="16"/>
        <v>0</v>
      </c>
      <c r="G63" s="3">
        <f t="shared" si="17"/>
        <v>0</v>
      </c>
      <c r="H63" s="3">
        <v>0</v>
      </c>
      <c r="I63" s="3">
        <v>0</v>
      </c>
      <c r="J63" s="3">
        <v>0</v>
      </c>
      <c r="K63" s="3">
        <v>0</v>
      </c>
    </row>
    <row r="64" spans="1:13">
      <c r="A64" s="103" t="s">
        <v>52</v>
      </c>
      <c r="B64" s="103"/>
      <c r="C64" s="103"/>
      <c r="D64" s="103"/>
      <c r="E64" s="23">
        <f>apr!G64</f>
        <v>1275.5</v>
      </c>
      <c r="F64" s="40">
        <f t="shared" si="16"/>
        <v>20</v>
      </c>
      <c r="G64" s="3">
        <f t="shared" si="17"/>
        <v>1295.5</v>
      </c>
      <c r="H64" s="3">
        <v>125</v>
      </c>
      <c r="I64" s="3">
        <v>329</v>
      </c>
      <c r="J64" s="3">
        <v>407.5</v>
      </c>
      <c r="K64" s="3">
        <v>434</v>
      </c>
      <c r="L64" s="9"/>
      <c r="M64" s="10"/>
    </row>
    <row r="65" spans="1:11">
      <c r="A65" s="102" t="s">
        <v>53</v>
      </c>
      <c r="B65" s="102"/>
      <c r="C65" s="102"/>
      <c r="D65" s="102"/>
      <c r="E65" s="23">
        <f>apr!G65</f>
        <v>1265.5</v>
      </c>
      <c r="F65" s="37">
        <f>SUM(F66:F70)</f>
        <v>10</v>
      </c>
      <c r="G65" s="5">
        <f>SUM(H65:K65)</f>
        <v>1275.5</v>
      </c>
      <c r="H65" s="5">
        <f>SUM(H66:H70)</f>
        <v>1152</v>
      </c>
      <c r="I65" s="5">
        <f>SUM(I66:I70)</f>
        <v>78.5</v>
      </c>
      <c r="J65" s="5">
        <f>SUM(J66:J70)</f>
        <v>21</v>
      </c>
      <c r="K65" s="5">
        <f>SUM(K66:K70)</f>
        <v>24</v>
      </c>
    </row>
    <row r="66" spans="1:11">
      <c r="A66" s="103" t="s">
        <v>30</v>
      </c>
      <c r="B66" s="103"/>
      <c r="C66" s="103"/>
      <c r="D66" s="103"/>
      <c r="E66" s="23">
        <f>apr!G66</f>
        <v>59.5</v>
      </c>
      <c r="F66" s="40">
        <f t="shared" ref="F66:F70" si="18">G66-E66</f>
        <v>0</v>
      </c>
      <c r="G66" s="3">
        <f t="shared" si="17"/>
        <v>59.5</v>
      </c>
      <c r="H66" s="3">
        <v>16</v>
      </c>
      <c r="I66" s="3">
        <v>15.5</v>
      </c>
      <c r="J66" s="3">
        <v>14</v>
      </c>
      <c r="K66" s="3">
        <v>14</v>
      </c>
    </row>
    <row r="67" spans="1:11">
      <c r="A67" s="103" t="s">
        <v>31</v>
      </c>
      <c r="B67" s="103"/>
      <c r="C67" s="103"/>
      <c r="D67" s="103"/>
      <c r="E67" s="23">
        <f>apr!G67</f>
        <v>112</v>
      </c>
      <c r="F67" s="40">
        <f t="shared" si="18"/>
        <v>10</v>
      </c>
      <c r="G67" s="3">
        <f t="shared" si="17"/>
        <v>122</v>
      </c>
      <c r="H67" s="3">
        <v>43</v>
      </c>
      <c r="I67" s="3">
        <v>63</v>
      </c>
      <c r="J67" s="3">
        <v>6</v>
      </c>
      <c r="K67" s="3">
        <v>10</v>
      </c>
    </row>
    <row r="68" spans="1:11">
      <c r="A68" s="103" t="s">
        <v>76</v>
      </c>
      <c r="B68" s="103"/>
      <c r="C68" s="103"/>
      <c r="D68" s="103"/>
      <c r="E68" s="23">
        <f>apr!G68</f>
        <v>2</v>
      </c>
      <c r="F68" s="40">
        <f t="shared" si="18"/>
        <v>0</v>
      </c>
      <c r="G68" s="3">
        <f t="shared" si="17"/>
        <v>2</v>
      </c>
      <c r="H68" s="3">
        <v>1</v>
      </c>
      <c r="I68" s="3">
        <v>0</v>
      </c>
      <c r="J68" s="3">
        <v>1</v>
      </c>
      <c r="K68" s="3">
        <v>0</v>
      </c>
    </row>
    <row r="69" spans="1:11">
      <c r="A69" s="103" t="s">
        <v>77</v>
      </c>
      <c r="B69" s="103"/>
      <c r="C69" s="103"/>
      <c r="D69" s="103"/>
      <c r="E69" s="23">
        <f>apr!G69</f>
        <v>1017</v>
      </c>
      <c r="F69" s="40">
        <f t="shared" si="18"/>
        <v>0</v>
      </c>
      <c r="G69" s="3">
        <f t="shared" si="17"/>
        <v>1017</v>
      </c>
      <c r="H69" s="3">
        <v>1017</v>
      </c>
      <c r="I69" s="3">
        <v>0</v>
      </c>
      <c r="J69" s="3">
        <v>0</v>
      </c>
      <c r="K69" s="3">
        <v>0</v>
      </c>
    </row>
    <row r="70" spans="1:11">
      <c r="A70" s="103" t="s">
        <v>78</v>
      </c>
      <c r="B70" s="103"/>
      <c r="C70" s="103"/>
      <c r="D70" s="103"/>
      <c r="E70" s="23">
        <f>apr!G70</f>
        <v>75</v>
      </c>
      <c r="F70" s="40">
        <f t="shared" si="18"/>
        <v>0</v>
      </c>
      <c r="G70" s="3">
        <f t="shared" si="17"/>
        <v>75</v>
      </c>
      <c r="H70" s="3">
        <v>75</v>
      </c>
      <c r="I70" s="3">
        <v>0</v>
      </c>
      <c r="J70" s="3">
        <v>0</v>
      </c>
      <c r="K70" s="3">
        <v>0</v>
      </c>
    </row>
    <row r="71" spans="1:11">
      <c r="A71" s="102" t="s">
        <v>54</v>
      </c>
      <c r="B71" s="102"/>
      <c r="C71" s="102"/>
      <c r="D71" s="102"/>
      <c r="E71" s="23">
        <f>apr!G71</f>
        <v>971</v>
      </c>
      <c r="F71" s="37">
        <f>SUM(F72:F75)</f>
        <v>0</v>
      </c>
      <c r="G71" s="5">
        <f t="shared" si="17"/>
        <v>971</v>
      </c>
      <c r="H71" s="5">
        <f>SUM(H72:H75)</f>
        <v>383</v>
      </c>
      <c r="I71" s="5">
        <f>SUM(I72:I75)</f>
        <v>283</v>
      </c>
      <c r="J71" s="5">
        <f>SUM(J72:J75)</f>
        <v>195</v>
      </c>
      <c r="K71" s="5">
        <f>SUM(K72:K75)</f>
        <v>110</v>
      </c>
    </row>
    <row r="72" spans="1:11">
      <c r="A72" s="115" t="s">
        <v>30</v>
      </c>
      <c r="B72" s="115"/>
      <c r="C72" s="115"/>
      <c r="D72" s="115"/>
      <c r="E72" s="23">
        <f>apr!G72</f>
        <v>0</v>
      </c>
      <c r="F72" s="40">
        <f t="shared" ref="F72:F75" si="19">G72-E72</f>
        <v>0</v>
      </c>
      <c r="G72" s="3">
        <f t="shared" si="17"/>
        <v>0</v>
      </c>
      <c r="H72" s="3">
        <v>0</v>
      </c>
      <c r="I72" s="3">
        <v>0</v>
      </c>
      <c r="J72" s="3">
        <v>0</v>
      </c>
      <c r="K72" s="3">
        <v>0</v>
      </c>
    </row>
    <row r="73" spans="1:11">
      <c r="A73" s="103" t="s">
        <v>31</v>
      </c>
      <c r="B73" s="103"/>
      <c r="C73" s="103"/>
      <c r="D73" s="103"/>
      <c r="E73" s="23">
        <f>apr!G73</f>
        <v>596</v>
      </c>
      <c r="F73" s="40">
        <f t="shared" si="19"/>
        <v>0</v>
      </c>
      <c r="G73" s="3">
        <f t="shared" si="17"/>
        <v>596</v>
      </c>
      <c r="H73" s="3">
        <v>120</v>
      </c>
      <c r="I73" s="3">
        <v>246</v>
      </c>
      <c r="J73" s="3">
        <v>157</v>
      </c>
      <c r="K73" s="3">
        <v>73</v>
      </c>
    </row>
    <row r="74" spans="1:11">
      <c r="A74" s="103" t="s">
        <v>42</v>
      </c>
      <c r="B74" s="103"/>
      <c r="C74" s="103"/>
      <c r="D74" s="103"/>
      <c r="E74" s="23">
        <f>apr!G74</f>
        <v>150</v>
      </c>
      <c r="F74" s="40">
        <f t="shared" si="19"/>
        <v>0</v>
      </c>
      <c r="G74" s="3">
        <f t="shared" si="17"/>
        <v>150</v>
      </c>
      <c r="H74" s="3">
        <v>38</v>
      </c>
      <c r="I74" s="3">
        <v>37</v>
      </c>
      <c r="J74" s="3">
        <v>38</v>
      </c>
      <c r="K74" s="3">
        <v>37</v>
      </c>
    </row>
    <row r="75" spans="1:11">
      <c r="A75" s="103" t="s">
        <v>52</v>
      </c>
      <c r="B75" s="103"/>
      <c r="C75" s="103"/>
      <c r="D75" s="103"/>
      <c r="E75" s="23">
        <f>apr!G75</f>
        <v>225</v>
      </c>
      <c r="F75" s="40">
        <f t="shared" si="19"/>
        <v>0</v>
      </c>
      <c r="G75" s="3">
        <f t="shared" si="17"/>
        <v>225</v>
      </c>
      <c r="H75" s="3">
        <v>225</v>
      </c>
      <c r="I75" s="3">
        <v>0</v>
      </c>
      <c r="J75" s="3">
        <v>0</v>
      </c>
      <c r="K75" s="3">
        <v>0</v>
      </c>
    </row>
    <row r="76" spans="1:11">
      <c r="A76" s="120" t="s">
        <v>55</v>
      </c>
      <c r="B76" s="120"/>
      <c r="C76" s="120"/>
      <c r="D76" s="120"/>
      <c r="E76" s="23">
        <f>apr!G76</f>
        <v>2708</v>
      </c>
      <c r="F76" s="42">
        <f>SUM(F77:F79)</f>
        <v>0</v>
      </c>
      <c r="G76" s="5">
        <f>SUM(H76:K76)</f>
        <v>2708</v>
      </c>
      <c r="H76" s="5">
        <f>SUM(H77:H79)</f>
        <v>620</v>
      </c>
      <c r="I76" s="5">
        <f>SUM(I77:I79)</f>
        <v>688</v>
      </c>
      <c r="J76" s="5">
        <f>SUM(J77:J79)</f>
        <v>765</v>
      </c>
      <c r="K76" s="5">
        <f>SUM(K77:K79)</f>
        <v>635</v>
      </c>
    </row>
    <row r="77" spans="1:11">
      <c r="A77" s="103" t="s">
        <v>56</v>
      </c>
      <c r="B77" s="103"/>
      <c r="C77" s="103"/>
      <c r="D77" s="103"/>
      <c r="E77" s="23">
        <f>apr!G77</f>
        <v>1503</v>
      </c>
      <c r="F77" s="40">
        <f t="shared" ref="F77:F79" si="20">G77-E77</f>
        <v>-36</v>
      </c>
      <c r="G77" s="3">
        <f t="shared" si="17"/>
        <v>1467</v>
      </c>
      <c r="H77" s="3">
        <v>351</v>
      </c>
      <c r="I77" s="3">
        <v>383</v>
      </c>
      <c r="J77" s="3">
        <v>367</v>
      </c>
      <c r="K77" s="3">
        <v>366</v>
      </c>
    </row>
    <row r="78" spans="1:11">
      <c r="A78" s="103" t="s">
        <v>57</v>
      </c>
      <c r="B78" s="103"/>
      <c r="C78" s="103"/>
      <c r="D78" s="103"/>
      <c r="E78" s="23">
        <f>apr!G78</f>
        <v>1151</v>
      </c>
      <c r="F78" s="40">
        <f t="shared" si="20"/>
        <v>36</v>
      </c>
      <c r="G78" s="3">
        <f t="shared" si="17"/>
        <v>1187</v>
      </c>
      <c r="H78" s="3">
        <v>256</v>
      </c>
      <c r="I78" s="3">
        <v>291</v>
      </c>
      <c r="J78" s="3">
        <v>385</v>
      </c>
      <c r="K78" s="3">
        <v>255</v>
      </c>
    </row>
    <row r="79" spans="1:11">
      <c r="A79" s="121" t="s">
        <v>58</v>
      </c>
      <c r="B79" s="121"/>
      <c r="C79" s="121"/>
      <c r="D79" s="121"/>
      <c r="E79" s="23">
        <f>apr!G79</f>
        <v>54</v>
      </c>
      <c r="F79" s="40">
        <f t="shared" si="20"/>
        <v>0</v>
      </c>
      <c r="G79" s="3">
        <f t="shared" si="17"/>
        <v>54</v>
      </c>
      <c r="H79" s="3">
        <v>13</v>
      </c>
      <c r="I79" s="3">
        <v>14</v>
      </c>
      <c r="J79" s="3">
        <v>13</v>
      </c>
      <c r="K79" s="3">
        <v>14</v>
      </c>
    </row>
    <row r="80" spans="1:11">
      <c r="A80" s="102" t="s">
        <v>59</v>
      </c>
      <c r="B80" s="102"/>
      <c r="C80" s="102"/>
      <c r="D80" s="102"/>
      <c r="E80" s="23">
        <f>apr!G80</f>
        <v>6838</v>
      </c>
      <c r="F80" s="37">
        <f>SUM(F81:F83)</f>
        <v>10</v>
      </c>
      <c r="G80" s="5">
        <f>SUM(H80:K80)</f>
        <v>6848</v>
      </c>
      <c r="H80" s="5">
        <f>SUM(H81:H83)</f>
        <v>3733</v>
      </c>
      <c r="I80" s="5">
        <f t="shared" ref="I80:K80" si="21">SUM(I81:I83)</f>
        <v>2985</v>
      </c>
      <c r="J80" s="5">
        <f t="shared" si="21"/>
        <v>45</v>
      </c>
      <c r="K80" s="5">
        <f t="shared" si="21"/>
        <v>85</v>
      </c>
    </row>
    <row r="81" spans="1:11">
      <c r="A81" s="103" t="s">
        <v>31</v>
      </c>
      <c r="B81" s="103"/>
      <c r="C81" s="103"/>
      <c r="D81" s="103"/>
      <c r="E81" s="23">
        <f>apr!G81</f>
        <v>406</v>
      </c>
      <c r="F81" s="40">
        <f t="shared" ref="F81:F83" si="22">G81-E81</f>
        <v>10</v>
      </c>
      <c r="G81" s="3">
        <f t="shared" si="17"/>
        <v>416</v>
      </c>
      <c r="H81" s="3">
        <v>90</v>
      </c>
      <c r="I81" s="3">
        <v>196</v>
      </c>
      <c r="J81" s="3">
        <v>45</v>
      </c>
      <c r="K81" s="3">
        <v>85</v>
      </c>
    </row>
    <row r="82" spans="1:11">
      <c r="A82" s="103" t="s">
        <v>60</v>
      </c>
      <c r="B82" s="103"/>
      <c r="C82" s="103"/>
      <c r="D82" s="103"/>
      <c r="E82" s="23">
        <f>apr!G82</f>
        <v>6432</v>
      </c>
      <c r="F82" s="40">
        <f t="shared" si="22"/>
        <v>0</v>
      </c>
      <c r="G82" s="3">
        <f t="shared" si="17"/>
        <v>6432</v>
      </c>
      <c r="H82" s="3">
        <v>3643</v>
      </c>
      <c r="I82" s="3">
        <v>2789</v>
      </c>
      <c r="J82" s="3">
        <v>0</v>
      </c>
      <c r="K82" s="3">
        <v>0</v>
      </c>
    </row>
    <row r="83" spans="1:11">
      <c r="A83" s="103" t="s">
        <v>33</v>
      </c>
      <c r="B83" s="103"/>
      <c r="C83" s="103"/>
      <c r="D83" s="103"/>
      <c r="E83" s="23">
        <f>apr!G83</f>
        <v>0</v>
      </c>
      <c r="F83" s="40">
        <f t="shared" si="22"/>
        <v>0</v>
      </c>
      <c r="G83" s="3">
        <f t="shared" si="17"/>
        <v>0</v>
      </c>
      <c r="H83" s="3">
        <v>0</v>
      </c>
      <c r="I83" s="3">
        <v>0</v>
      </c>
      <c r="J83" s="3">
        <v>0</v>
      </c>
      <c r="K83" s="3">
        <v>0</v>
      </c>
    </row>
    <row r="84" spans="1:11">
      <c r="A84" s="102" t="s">
        <v>61</v>
      </c>
      <c r="B84" s="102"/>
      <c r="C84" s="102"/>
      <c r="D84" s="102"/>
      <c r="E84" s="23">
        <f>apr!G84</f>
        <v>22186.5</v>
      </c>
      <c r="F84" s="37">
        <f>F85+F86</f>
        <v>3</v>
      </c>
      <c r="G84" s="5">
        <f t="shared" si="17"/>
        <v>22189.5</v>
      </c>
      <c r="H84" s="5">
        <f>SUM(H85:H86)</f>
        <v>686.5</v>
      </c>
      <c r="I84" s="5">
        <f>SUM(I85:I86)</f>
        <v>3</v>
      </c>
      <c r="J84" s="5">
        <f>SUM(J85:J86)</f>
        <v>10750</v>
      </c>
      <c r="K84" s="5">
        <f>SUM(K85:K86)</f>
        <v>10750</v>
      </c>
    </row>
    <row r="85" spans="1:11">
      <c r="A85" s="103" t="s">
        <v>31</v>
      </c>
      <c r="B85" s="103"/>
      <c r="C85" s="103"/>
      <c r="D85" s="103"/>
      <c r="E85" s="23">
        <f>apr!G85</f>
        <v>28.5</v>
      </c>
      <c r="F85" s="40">
        <f t="shared" ref="F85:F86" si="23">G85-E85</f>
        <v>3</v>
      </c>
      <c r="G85" s="3">
        <f t="shared" si="17"/>
        <v>31.5</v>
      </c>
      <c r="H85" s="3">
        <v>28.5</v>
      </c>
      <c r="I85" s="3">
        <v>3</v>
      </c>
      <c r="J85" s="3">
        <v>0</v>
      </c>
      <c r="K85" s="3">
        <v>0</v>
      </c>
    </row>
    <row r="86" spans="1:11">
      <c r="A86" s="103" t="s">
        <v>52</v>
      </c>
      <c r="B86" s="103"/>
      <c r="C86" s="103"/>
      <c r="D86" s="103"/>
      <c r="E86" s="23">
        <f>apr!G86</f>
        <v>22158</v>
      </c>
      <c r="F86" s="40">
        <f t="shared" si="23"/>
        <v>0</v>
      </c>
      <c r="G86" s="3">
        <f t="shared" si="17"/>
        <v>22158</v>
      </c>
      <c r="H86" s="3">
        <v>658</v>
      </c>
      <c r="I86" s="3">
        <v>0</v>
      </c>
      <c r="J86" s="3">
        <v>10750</v>
      </c>
      <c r="K86" s="3">
        <v>10750</v>
      </c>
    </row>
    <row r="87" spans="1:11">
      <c r="A87" s="102" t="s">
        <v>62</v>
      </c>
      <c r="B87" s="102"/>
      <c r="C87" s="102"/>
      <c r="D87" s="102"/>
      <c r="E87" s="23">
        <f>apr!G87</f>
        <v>0</v>
      </c>
      <c r="F87" s="37">
        <f>F88+F89</f>
        <v>0</v>
      </c>
      <c r="G87" s="5">
        <f t="shared" si="17"/>
        <v>0</v>
      </c>
      <c r="H87" s="5">
        <f>SUM(H88:H89)</f>
        <v>0</v>
      </c>
      <c r="I87" s="5">
        <f>SUM(I88:I89)</f>
        <v>0</v>
      </c>
      <c r="J87" s="5">
        <f>SUM(J88:J89)</f>
        <v>0</v>
      </c>
      <c r="K87" s="5">
        <f>SUM(K88:K89)</f>
        <v>0</v>
      </c>
    </row>
    <row r="88" spans="1:11">
      <c r="A88" s="103" t="s">
        <v>31</v>
      </c>
      <c r="B88" s="103"/>
      <c r="C88" s="103"/>
      <c r="D88" s="103"/>
      <c r="E88" s="23">
        <f>apr!G88</f>
        <v>0</v>
      </c>
      <c r="F88" s="40">
        <f t="shared" ref="F88:F89" si="24">G88-E88</f>
        <v>0</v>
      </c>
      <c r="G88" s="3">
        <f t="shared" si="17"/>
        <v>0</v>
      </c>
      <c r="H88" s="3">
        <v>0</v>
      </c>
      <c r="I88" s="3">
        <v>0</v>
      </c>
      <c r="J88" s="3">
        <v>0</v>
      </c>
      <c r="K88" s="3">
        <v>0</v>
      </c>
    </row>
    <row r="89" spans="1:11">
      <c r="A89" s="103" t="s">
        <v>52</v>
      </c>
      <c r="B89" s="103"/>
      <c r="C89" s="103"/>
      <c r="D89" s="103"/>
      <c r="E89" s="23">
        <f>apr!G89</f>
        <v>0</v>
      </c>
      <c r="F89" s="40">
        <f t="shared" si="24"/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2" t="s">
        <v>63</v>
      </c>
      <c r="B90" s="102"/>
      <c r="C90" s="102"/>
      <c r="D90" s="102"/>
      <c r="E90" s="23">
        <f>apr!G90</f>
        <v>9569.75</v>
      </c>
      <c r="F90" s="37">
        <f>SUM(F91:F94)</f>
        <v>0</v>
      </c>
      <c r="G90" s="5">
        <f>SUM(H90:K90)</f>
        <v>9569.75</v>
      </c>
      <c r="H90" s="5">
        <f>SUM(H91:H94)</f>
        <v>6600.5</v>
      </c>
      <c r="I90" s="5">
        <f>SUM(I91:I94)</f>
        <v>1010.75</v>
      </c>
      <c r="J90" s="5">
        <f>SUM(J91:J94)</f>
        <v>922.5</v>
      </c>
      <c r="K90" s="5">
        <f>SUM(K91:K94)</f>
        <v>1036</v>
      </c>
    </row>
    <row r="91" spans="1:11">
      <c r="A91" s="103" t="s">
        <v>64</v>
      </c>
      <c r="B91" s="103"/>
      <c r="C91" s="103"/>
      <c r="D91" s="103"/>
      <c r="E91" s="23">
        <f>apr!G91</f>
        <v>0</v>
      </c>
      <c r="F91" s="40">
        <f t="shared" ref="F91:F94" si="25">G91-E91</f>
        <v>0</v>
      </c>
      <c r="G91" s="3">
        <f t="shared" si="17"/>
        <v>0</v>
      </c>
      <c r="H91" s="3">
        <v>0</v>
      </c>
      <c r="I91" s="3">
        <v>0</v>
      </c>
      <c r="J91" s="3">
        <v>0</v>
      </c>
      <c r="K91" s="3">
        <v>0</v>
      </c>
    </row>
    <row r="92" spans="1:11">
      <c r="A92" s="103" t="s">
        <v>65</v>
      </c>
      <c r="B92" s="103"/>
      <c r="C92" s="103"/>
      <c r="D92" s="103"/>
      <c r="E92" s="23">
        <f>apr!G92</f>
        <v>699.75</v>
      </c>
      <c r="F92" s="40">
        <f t="shared" si="25"/>
        <v>0</v>
      </c>
      <c r="G92" s="3">
        <f t="shared" si="17"/>
        <v>699.75</v>
      </c>
      <c r="H92" s="3">
        <v>238</v>
      </c>
      <c r="I92" s="3">
        <v>98.75</v>
      </c>
      <c r="J92" s="3">
        <v>110</v>
      </c>
      <c r="K92" s="3">
        <v>253</v>
      </c>
    </row>
    <row r="93" spans="1:11">
      <c r="A93" s="103" t="s">
        <v>33</v>
      </c>
      <c r="B93" s="103"/>
      <c r="C93" s="103"/>
      <c r="D93" s="103"/>
      <c r="E93" s="23">
        <f>apr!G93</f>
        <v>0</v>
      </c>
      <c r="F93" s="40">
        <f t="shared" si="25"/>
        <v>0</v>
      </c>
      <c r="G93" s="3">
        <f>SUM(H93:K93)</f>
        <v>0</v>
      </c>
      <c r="H93" s="3">
        <v>0</v>
      </c>
      <c r="I93" s="3">
        <v>0</v>
      </c>
      <c r="J93" s="3">
        <v>0</v>
      </c>
      <c r="K93" s="3">
        <v>0</v>
      </c>
    </row>
    <row r="94" spans="1:11">
      <c r="A94" s="103" t="s">
        <v>52</v>
      </c>
      <c r="B94" s="103"/>
      <c r="C94" s="103"/>
      <c r="D94" s="103"/>
      <c r="E94" s="23">
        <f>apr!G94</f>
        <v>8870</v>
      </c>
      <c r="F94" s="40">
        <f t="shared" si="25"/>
        <v>0</v>
      </c>
      <c r="G94" s="3">
        <f t="shared" si="17"/>
        <v>8870</v>
      </c>
      <c r="H94" s="3">
        <v>6362.5</v>
      </c>
      <c r="I94" s="3">
        <v>912</v>
      </c>
      <c r="J94" s="3">
        <v>812.5</v>
      </c>
      <c r="K94" s="3">
        <v>783</v>
      </c>
    </row>
    <row r="95" spans="1:11">
      <c r="A95" s="102" t="s">
        <v>66</v>
      </c>
      <c r="B95" s="102"/>
      <c r="C95" s="102"/>
      <c r="D95" s="102"/>
      <c r="E95" s="23">
        <f>apr!G95</f>
        <v>435.25</v>
      </c>
      <c r="F95" s="37">
        <f>SUM(F96:F99)</f>
        <v>0</v>
      </c>
      <c r="G95" s="5">
        <f>SUM(H95:K95)</f>
        <v>435.25</v>
      </c>
      <c r="H95" s="5">
        <f>SUM(H96:H99)</f>
        <v>138</v>
      </c>
      <c r="I95" s="5">
        <f>SUM(I96:I99)</f>
        <v>115.25</v>
      </c>
      <c r="J95" s="5">
        <f>SUM(J96:J99)</f>
        <v>108</v>
      </c>
      <c r="K95" s="5">
        <f>SUM(K96:K99)</f>
        <v>74</v>
      </c>
    </row>
    <row r="96" spans="1:11">
      <c r="A96" s="103" t="s">
        <v>30</v>
      </c>
      <c r="B96" s="103"/>
      <c r="C96" s="103"/>
      <c r="D96" s="103"/>
      <c r="E96" s="23">
        <f>apr!G96</f>
        <v>278.25</v>
      </c>
      <c r="F96" s="40">
        <f t="shared" ref="F96:F99" si="26">G96-E96</f>
        <v>0</v>
      </c>
      <c r="G96" s="3">
        <f t="shared" si="17"/>
        <v>278.25</v>
      </c>
      <c r="H96" s="3">
        <v>68</v>
      </c>
      <c r="I96" s="3">
        <v>75.25</v>
      </c>
      <c r="J96" s="3">
        <v>68</v>
      </c>
      <c r="K96" s="3">
        <v>67</v>
      </c>
    </row>
    <row r="97" spans="1:11">
      <c r="A97" s="103" t="s">
        <v>65</v>
      </c>
      <c r="B97" s="103"/>
      <c r="C97" s="103"/>
      <c r="D97" s="103"/>
      <c r="E97" s="23">
        <f>apr!G97</f>
        <v>129</v>
      </c>
      <c r="F97" s="40">
        <f t="shared" si="26"/>
        <v>0</v>
      </c>
      <c r="G97" s="3">
        <f t="shared" si="17"/>
        <v>129</v>
      </c>
      <c r="H97" s="3">
        <v>48</v>
      </c>
      <c r="I97" s="3">
        <v>38</v>
      </c>
      <c r="J97" s="3">
        <v>38</v>
      </c>
      <c r="K97" s="3">
        <v>5</v>
      </c>
    </row>
    <row r="98" spans="1:11">
      <c r="A98" s="103" t="s">
        <v>42</v>
      </c>
      <c r="B98" s="103"/>
      <c r="C98" s="103"/>
      <c r="D98" s="103"/>
      <c r="E98" s="23">
        <f>apr!G98</f>
        <v>8</v>
      </c>
      <c r="F98" s="40">
        <f t="shared" si="26"/>
        <v>0</v>
      </c>
      <c r="G98" s="3">
        <f t="shared" si="17"/>
        <v>8</v>
      </c>
      <c r="H98" s="3">
        <v>2</v>
      </c>
      <c r="I98" s="3">
        <v>2</v>
      </c>
      <c r="J98" s="3">
        <v>2</v>
      </c>
      <c r="K98" s="3">
        <v>2</v>
      </c>
    </row>
    <row r="99" spans="1:11">
      <c r="A99" s="103" t="s">
        <v>52</v>
      </c>
      <c r="B99" s="103"/>
      <c r="C99" s="103"/>
      <c r="D99" s="103"/>
      <c r="E99" s="23">
        <f>apr!G99</f>
        <v>20</v>
      </c>
      <c r="F99" s="40">
        <f t="shared" si="26"/>
        <v>0</v>
      </c>
      <c r="G99" s="3">
        <f t="shared" si="17"/>
        <v>20</v>
      </c>
      <c r="H99" s="3">
        <v>20</v>
      </c>
      <c r="I99" s="3">
        <v>0</v>
      </c>
      <c r="J99" s="3">
        <v>0</v>
      </c>
      <c r="K99" s="3">
        <v>0</v>
      </c>
    </row>
    <row r="100" spans="1:11">
      <c r="A100" s="122" t="s">
        <v>67</v>
      </c>
      <c r="B100" s="122"/>
      <c r="C100" s="122"/>
      <c r="D100" s="122"/>
      <c r="E100" s="23">
        <f>apr!G100</f>
        <v>-8862</v>
      </c>
      <c r="F100" s="43">
        <f>F101+F102</f>
        <v>0</v>
      </c>
      <c r="G100" s="5">
        <f>G5-G34</f>
        <v>-8862</v>
      </c>
      <c r="H100" s="5">
        <f t="shared" ref="H100:K100" si="27">H5-H34</f>
        <v>-8862</v>
      </c>
      <c r="I100" s="5">
        <f t="shared" si="27"/>
        <v>0</v>
      </c>
      <c r="J100" s="5">
        <f t="shared" si="27"/>
        <v>0</v>
      </c>
      <c r="K100" s="5">
        <f t="shared" si="27"/>
        <v>0</v>
      </c>
    </row>
    <row r="101" spans="1:11">
      <c r="A101" s="103" t="s">
        <v>68</v>
      </c>
      <c r="B101" s="103"/>
      <c r="C101" s="103"/>
      <c r="D101" s="103"/>
      <c r="E101" s="23">
        <f>apr!G101</f>
        <v>0</v>
      </c>
      <c r="F101" s="38"/>
      <c r="G101" s="3">
        <f>SUM(H101:K101)</f>
        <v>0</v>
      </c>
      <c r="H101" s="3">
        <v>0</v>
      </c>
      <c r="I101" s="3">
        <v>0</v>
      </c>
      <c r="J101" s="3">
        <v>0</v>
      </c>
      <c r="K101" s="3">
        <v>0</v>
      </c>
    </row>
    <row r="102" spans="1:11">
      <c r="A102" s="103" t="s">
        <v>69</v>
      </c>
      <c r="B102" s="103"/>
      <c r="C102" s="103"/>
      <c r="D102" s="103"/>
      <c r="E102" s="23">
        <f>apr!G102</f>
        <v>-8862</v>
      </c>
      <c r="F102" s="38"/>
      <c r="G102" s="3">
        <f t="shared" si="17"/>
        <v>-8862</v>
      </c>
      <c r="H102" s="3">
        <f>H5-H34</f>
        <v>-8862</v>
      </c>
      <c r="I102" s="3">
        <f t="shared" ref="I102:K102" si="28">I5-I34</f>
        <v>0</v>
      </c>
      <c r="J102" s="3">
        <f t="shared" si="28"/>
        <v>0</v>
      </c>
      <c r="K102" s="3">
        <f t="shared" si="28"/>
        <v>0</v>
      </c>
    </row>
    <row r="104" spans="1:11">
      <c r="A104" s="6" t="s">
        <v>70</v>
      </c>
    </row>
    <row r="105" spans="1:11">
      <c r="A105" s="6" t="s">
        <v>71</v>
      </c>
      <c r="G105" s="6" t="s">
        <v>72</v>
      </c>
    </row>
    <row r="106" spans="1:11">
      <c r="A106" s="6" t="s">
        <v>73</v>
      </c>
      <c r="G106" s="6" t="s">
        <v>74</v>
      </c>
    </row>
  </sheetData>
  <mergeCells count="100"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2:K2"/>
    <mergeCell ref="A4:D4"/>
    <mergeCell ref="A5:D5"/>
    <mergeCell ref="A6:D6"/>
    <mergeCell ref="A7:D7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106"/>
  <sheetViews>
    <sheetView view="pageBreakPreview" topLeftCell="A22" zoomScaleNormal="100" zoomScaleSheetLayoutView="100" workbookViewId="0">
      <selection activeCell="F101" sqref="F101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96</v>
      </c>
    </row>
    <row r="2" spans="1:11">
      <c r="A2" s="99" t="s">
        <v>95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52" t="s">
        <v>82</v>
      </c>
      <c r="F4" s="52" t="s">
        <v>83</v>
      </c>
      <c r="G4" s="20" t="s">
        <v>84</v>
      </c>
      <c r="H4" s="52" t="s">
        <v>1</v>
      </c>
      <c r="I4" s="52" t="s">
        <v>2</v>
      </c>
      <c r="J4" s="52" t="s">
        <v>3</v>
      </c>
      <c r="K4" s="52" t="s">
        <v>4</v>
      </c>
    </row>
    <row r="5" spans="1:11">
      <c r="A5" s="101" t="s">
        <v>5</v>
      </c>
      <c r="B5" s="101"/>
      <c r="C5" s="101"/>
      <c r="D5" s="101"/>
      <c r="E5" s="24">
        <f>mai!G5</f>
        <v>43012.020000000004</v>
      </c>
      <c r="F5" s="22">
        <f>F6+F7+F11+F27</f>
        <v>0</v>
      </c>
      <c r="G5" s="21">
        <f>G6+G7+G11+G27</f>
        <v>43012.020000000004</v>
      </c>
      <c r="H5" s="21">
        <f>H6+H7+H11+H27</f>
        <v>6116</v>
      </c>
      <c r="I5" s="21">
        <f t="shared" ref="I5:K5" si="0">I6+I7+I11+I27</f>
        <v>7044</v>
      </c>
      <c r="J5" s="21">
        <f t="shared" si="0"/>
        <v>15098</v>
      </c>
      <c r="K5" s="21">
        <f t="shared" si="0"/>
        <v>14754.02</v>
      </c>
    </row>
    <row r="6" spans="1:11">
      <c r="A6" s="102" t="s">
        <v>6</v>
      </c>
      <c r="B6" s="102"/>
      <c r="C6" s="102"/>
      <c r="D6" s="102"/>
      <c r="E6" s="23">
        <f>mai!G6</f>
        <v>2271</v>
      </c>
      <c r="F6" s="45">
        <f>G6-E6</f>
        <v>0</v>
      </c>
      <c r="G6" s="4">
        <f>SUM(H6:K6)</f>
        <v>2271</v>
      </c>
      <c r="H6" s="4">
        <v>596</v>
      </c>
      <c r="I6" s="4">
        <v>725</v>
      </c>
      <c r="J6" s="4">
        <v>512</v>
      </c>
      <c r="K6" s="4">
        <v>438</v>
      </c>
    </row>
    <row r="7" spans="1:11">
      <c r="A7" s="102" t="s">
        <v>7</v>
      </c>
      <c r="B7" s="102"/>
      <c r="C7" s="102"/>
      <c r="D7" s="102"/>
      <c r="E7" s="23">
        <f>mai!G7</f>
        <v>4025</v>
      </c>
      <c r="F7" s="45">
        <f>SUM(F8:F10)</f>
        <v>0</v>
      </c>
      <c r="G7" s="4">
        <f>G8+G9 +G10</f>
        <v>4025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910</v>
      </c>
    </row>
    <row r="8" spans="1:11">
      <c r="A8" s="103" t="s">
        <v>8</v>
      </c>
      <c r="B8" s="103"/>
      <c r="C8" s="103"/>
      <c r="D8" s="103"/>
      <c r="E8" s="23">
        <f>mai!G8</f>
        <v>1113</v>
      </c>
      <c r="F8" s="51">
        <f>G8-E8</f>
        <v>0</v>
      </c>
      <c r="G8" s="3">
        <f>SUM(H8:K8)</f>
        <v>1113</v>
      </c>
      <c r="H8" s="3">
        <v>278</v>
      </c>
      <c r="I8" s="3">
        <v>279</v>
      </c>
      <c r="J8" s="3">
        <v>278</v>
      </c>
      <c r="K8" s="3">
        <v>278</v>
      </c>
    </row>
    <row r="9" spans="1:11">
      <c r="A9" s="103" t="s">
        <v>9</v>
      </c>
      <c r="B9" s="103"/>
      <c r="C9" s="103"/>
      <c r="D9" s="103"/>
      <c r="E9" s="23">
        <f>mai!G9</f>
        <v>2387</v>
      </c>
      <c r="F9" s="51">
        <f t="shared" ref="F9:F10" si="1">G9-E9</f>
        <v>0</v>
      </c>
      <c r="G9" s="3">
        <f>SUM(H9:K9)</f>
        <v>2387</v>
      </c>
      <c r="H9" s="3">
        <v>644</v>
      </c>
      <c r="I9" s="3">
        <v>621</v>
      </c>
      <c r="J9" s="3">
        <v>621</v>
      </c>
      <c r="K9" s="3">
        <v>501</v>
      </c>
    </row>
    <row r="10" spans="1:11">
      <c r="A10" s="106" t="s">
        <v>10</v>
      </c>
      <c r="B10" s="103"/>
      <c r="C10" s="103"/>
      <c r="D10" s="103"/>
      <c r="E10" s="23">
        <f>mai!G10</f>
        <v>525</v>
      </c>
      <c r="F10" s="51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mai!G11</f>
        <v>4077.02</v>
      </c>
      <c r="F11" s="45">
        <f>F12+F23</f>
        <v>0</v>
      </c>
      <c r="G11" s="4">
        <f t="shared" ref="G11:K11" si="2">G12+G23</f>
        <v>4077.02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962.02</v>
      </c>
    </row>
    <row r="12" spans="1:11">
      <c r="A12" s="107" t="s">
        <v>12</v>
      </c>
      <c r="B12" s="107"/>
      <c r="C12" s="107"/>
      <c r="D12" s="107"/>
      <c r="E12" s="23">
        <f>mai!G12</f>
        <v>2818.02</v>
      </c>
      <c r="F12" s="51">
        <f>SUM(F13:F22)</f>
        <v>0</v>
      </c>
      <c r="G12" s="3">
        <f>SUM(G13:G22)</f>
        <v>2818.02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677.02</v>
      </c>
    </row>
    <row r="13" spans="1:11">
      <c r="A13" s="103" t="s">
        <v>13</v>
      </c>
      <c r="B13" s="103"/>
      <c r="C13" s="103"/>
      <c r="D13" s="103"/>
      <c r="E13" s="23">
        <f>mai!G13</f>
        <v>0</v>
      </c>
      <c r="F13" s="51">
        <f t="shared" ref="F13:F33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mai!G14</f>
        <v>396</v>
      </c>
      <c r="F14" s="51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mai!G15</f>
        <v>0</v>
      </c>
      <c r="F15" s="51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mai!G16</f>
        <v>2066</v>
      </c>
      <c r="F16" s="51">
        <f t="shared" si="4"/>
        <v>0</v>
      </c>
      <c r="G16" s="3">
        <f t="shared" si="5"/>
        <v>2066</v>
      </c>
      <c r="H16" s="3">
        <v>538</v>
      </c>
      <c r="I16" s="3">
        <v>538</v>
      </c>
      <c r="J16" s="3">
        <v>495</v>
      </c>
      <c r="K16" s="3">
        <v>495</v>
      </c>
    </row>
    <row r="17" spans="1:11">
      <c r="A17" s="105" t="s">
        <v>17</v>
      </c>
      <c r="B17" s="105"/>
      <c r="C17" s="105"/>
      <c r="D17" s="105"/>
      <c r="E17" s="23">
        <f>mai!G17</f>
        <v>0</v>
      </c>
      <c r="F17" s="51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mai!G18</f>
        <v>0</v>
      </c>
      <c r="F18" s="51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mai!G19</f>
        <v>21.02</v>
      </c>
      <c r="F19" s="51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mai!G20</f>
        <v>35</v>
      </c>
      <c r="F20" s="51">
        <f t="shared" si="4"/>
        <v>0</v>
      </c>
      <c r="G20" s="3">
        <f t="shared" si="5"/>
        <v>35</v>
      </c>
      <c r="H20" s="3">
        <v>9</v>
      </c>
      <c r="I20" s="3">
        <v>9</v>
      </c>
      <c r="J20" s="3">
        <v>8</v>
      </c>
      <c r="K20" s="3">
        <v>9</v>
      </c>
    </row>
    <row r="21" spans="1:11">
      <c r="A21" s="104" t="s">
        <v>21</v>
      </c>
      <c r="B21" s="104"/>
      <c r="C21" s="104"/>
      <c r="D21" s="104"/>
      <c r="E21" s="23">
        <f>mai!G21</f>
        <v>300</v>
      </c>
      <c r="F21" s="51">
        <f t="shared" si="4"/>
        <v>0</v>
      </c>
      <c r="G21" s="3">
        <f t="shared" si="5"/>
        <v>300</v>
      </c>
      <c r="H21" s="3">
        <v>78</v>
      </c>
      <c r="I21" s="3">
        <v>78</v>
      </c>
      <c r="J21" s="3">
        <v>72</v>
      </c>
      <c r="K21" s="3">
        <v>72</v>
      </c>
    </row>
    <row r="22" spans="1:11">
      <c r="A22" s="104" t="s">
        <v>22</v>
      </c>
      <c r="B22" s="104"/>
      <c r="C22" s="104"/>
      <c r="D22" s="104"/>
      <c r="E22" s="23">
        <f>mai!G22</f>
        <v>0</v>
      </c>
      <c r="F22" s="51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mai!G23</f>
        <v>1259</v>
      </c>
      <c r="F23" s="51">
        <f>SUM(F24:F26)</f>
        <v>0</v>
      </c>
      <c r="G23" s="3">
        <f>G24+G25+G26</f>
        <v>1259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285</v>
      </c>
    </row>
    <row r="24" spans="1:11">
      <c r="A24" s="103" t="s">
        <v>24</v>
      </c>
      <c r="B24" s="103"/>
      <c r="C24" s="103"/>
      <c r="D24" s="103"/>
      <c r="E24" s="23">
        <f>mai!G24</f>
        <v>1259</v>
      </c>
      <c r="F24" s="51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mai!G25</f>
        <v>0</v>
      </c>
      <c r="F25" s="51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mai!G26</f>
        <v>0</v>
      </c>
      <c r="F26" s="51">
        <f t="shared" si="4"/>
        <v>0</v>
      </c>
      <c r="G26" s="3">
        <f>SUM(H26:K26)</f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102" t="s">
        <v>26</v>
      </c>
      <c r="B27" s="102"/>
      <c r="C27" s="102"/>
      <c r="D27" s="102"/>
      <c r="E27" s="23">
        <f>mai!G27</f>
        <v>32639</v>
      </c>
      <c r="F27" s="45">
        <f>SUM(F28:F33)</f>
        <v>0</v>
      </c>
      <c r="G27" s="4">
        <f>SUM(G28:G33)</f>
        <v>32639</v>
      </c>
      <c r="H27" s="4">
        <f t="shared" ref="H27:K27" si="7">SUM(H28:H33)</f>
        <v>3396</v>
      </c>
      <c r="I27" s="4">
        <f t="shared" si="7"/>
        <v>4222</v>
      </c>
      <c r="J27" s="4">
        <f t="shared" si="7"/>
        <v>12577</v>
      </c>
      <c r="K27" s="4">
        <f t="shared" si="7"/>
        <v>12444</v>
      </c>
    </row>
    <row r="28" spans="1:11">
      <c r="A28" s="108" t="s">
        <v>27</v>
      </c>
      <c r="B28" s="108"/>
      <c r="C28" s="108"/>
      <c r="D28" s="108"/>
      <c r="E28" s="23">
        <f>mai!G28</f>
        <v>465</v>
      </c>
      <c r="F28" s="51">
        <f t="shared" si="4"/>
        <v>0</v>
      </c>
      <c r="G28" s="3">
        <f>SUM(H28:K28)</f>
        <v>465</v>
      </c>
      <c r="H28" s="3">
        <v>95</v>
      </c>
      <c r="I28" s="3">
        <v>80</v>
      </c>
      <c r="J28" s="3">
        <v>210</v>
      </c>
      <c r="K28" s="3">
        <v>80</v>
      </c>
    </row>
    <row r="29" spans="1:11">
      <c r="A29" s="108" t="s">
        <v>85</v>
      </c>
      <c r="B29" s="108"/>
      <c r="C29" s="108"/>
      <c r="D29" s="108"/>
      <c r="E29" s="23">
        <f>mai!G29</f>
        <v>5578</v>
      </c>
      <c r="F29" s="51">
        <f t="shared" si="4"/>
        <v>0</v>
      </c>
      <c r="G29" s="3">
        <f>SUM(H29:K29)</f>
        <v>5578</v>
      </c>
      <c r="H29" s="3">
        <v>2789</v>
      </c>
      <c r="I29" s="3">
        <v>2789</v>
      </c>
      <c r="J29" s="3">
        <v>0</v>
      </c>
      <c r="K29" s="3">
        <v>0</v>
      </c>
    </row>
    <row r="30" spans="1:11">
      <c r="A30" s="109" t="s">
        <v>86</v>
      </c>
      <c r="B30" s="110"/>
      <c r="C30" s="110"/>
      <c r="D30" s="111"/>
      <c r="E30" s="23">
        <f>mai!G30</f>
        <v>23847</v>
      </c>
      <c r="F30" s="51">
        <f t="shared" si="4"/>
        <v>0</v>
      </c>
      <c r="G30" s="3">
        <f t="shared" ref="G30:G33" si="8">SUM(H30:K30)</f>
        <v>23847</v>
      </c>
      <c r="H30" s="3">
        <v>0</v>
      </c>
      <c r="I30" s="3">
        <v>782</v>
      </c>
      <c r="J30" s="3">
        <v>11532</v>
      </c>
      <c r="K30" s="3">
        <v>11533</v>
      </c>
    </row>
    <row r="31" spans="1:11">
      <c r="A31" s="109" t="s">
        <v>87</v>
      </c>
      <c r="B31" s="110"/>
      <c r="C31" s="110"/>
      <c r="D31" s="111"/>
      <c r="E31" s="23">
        <f>mai!G31</f>
        <v>1318</v>
      </c>
      <c r="F31" s="51">
        <f t="shared" si="4"/>
        <v>0</v>
      </c>
      <c r="G31" s="3">
        <f t="shared" si="8"/>
        <v>1318</v>
      </c>
      <c r="H31" s="3">
        <v>0</v>
      </c>
      <c r="I31" s="3">
        <v>262</v>
      </c>
      <c r="J31" s="3">
        <v>528</v>
      </c>
      <c r="K31" s="3">
        <v>528</v>
      </c>
    </row>
    <row r="32" spans="1:11">
      <c r="A32" s="109" t="s">
        <v>88</v>
      </c>
      <c r="B32" s="110"/>
      <c r="C32" s="110"/>
      <c r="D32" s="111"/>
      <c r="E32" s="23">
        <f>mai!G32</f>
        <v>936</v>
      </c>
      <c r="F32" s="51">
        <f t="shared" si="4"/>
        <v>0</v>
      </c>
      <c r="G32" s="3">
        <f t="shared" si="8"/>
        <v>936</v>
      </c>
      <c r="H32" s="3">
        <v>17</v>
      </c>
      <c r="I32" s="3">
        <v>309</v>
      </c>
      <c r="J32" s="3">
        <v>307</v>
      </c>
      <c r="K32" s="3">
        <v>303</v>
      </c>
    </row>
    <row r="33" spans="1:11" ht="17.25" customHeight="1">
      <c r="A33" s="112" t="s">
        <v>94</v>
      </c>
      <c r="B33" s="113"/>
      <c r="C33" s="113"/>
      <c r="D33" s="114"/>
      <c r="E33" s="23">
        <f>mai!G33</f>
        <v>495</v>
      </c>
      <c r="F33" s="51">
        <f t="shared" si="4"/>
        <v>0</v>
      </c>
      <c r="G33" s="3">
        <f t="shared" si="8"/>
        <v>495</v>
      </c>
      <c r="H33" s="3">
        <v>495</v>
      </c>
      <c r="I33" s="3"/>
      <c r="J33" s="3"/>
      <c r="K33" s="3">
        <v>0</v>
      </c>
    </row>
    <row r="34" spans="1:11">
      <c r="A34" s="101" t="s">
        <v>28</v>
      </c>
      <c r="B34" s="101"/>
      <c r="C34" s="101"/>
      <c r="D34" s="101"/>
      <c r="E34" s="25">
        <f>mai!G34</f>
        <v>51874.020000000004</v>
      </c>
      <c r="F34" s="50">
        <f t="shared" ref="F34:K34" si="9">F35+F41+F42+F47+F51+F55+F65+F71+F76+F80+F84+F87+F90+F95</f>
        <v>0</v>
      </c>
      <c r="G34" s="2">
        <f t="shared" si="9"/>
        <v>51874.020000000004</v>
      </c>
      <c r="H34" s="2">
        <f t="shared" si="9"/>
        <v>14978</v>
      </c>
      <c r="I34" s="2">
        <f t="shared" si="9"/>
        <v>7044</v>
      </c>
      <c r="J34" s="2">
        <f t="shared" si="9"/>
        <v>15098</v>
      </c>
      <c r="K34" s="2">
        <f t="shared" si="9"/>
        <v>14754.02</v>
      </c>
    </row>
    <row r="35" spans="1:11">
      <c r="A35" s="102" t="s">
        <v>29</v>
      </c>
      <c r="B35" s="102"/>
      <c r="C35" s="102"/>
      <c r="D35" s="102"/>
      <c r="E35" s="23">
        <f>mai!G35</f>
        <v>4755</v>
      </c>
      <c r="F35" s="45">
        <f t="shared" ref="F35:K35" si="10">SUM(F36:F40)</f>
        <v>205</v>
      </c>
      <c r="G35" s="5">
        <f t="shared" si="10"/>
        <v>4960</v>
      </c>
      <c r="H35" s="5">
        <f t="shared" si="10"/>
        <v>1006</v>
      </c>
      <c r="I35" s="5">
        <f t="shared" si="10"/>
        <v>1149</v>
      </c>
      <c r="J35" s="5">
        <f t="shared" si="10"/>
        <v>1513.5</v>
      </c>
      <c r="K35" s="5">
        <f t="shared" si="10"/>
        <v>1291.5</v>
      </c>
    </row>
    <row r="36" spans="1:11">
      <c r="A36" s="115" t="s">
        <v>30</v>
      </c>
      <c r="B36" s="115"/>
      <c r="C36" s="115"/>
      <c r="D36" s="115"/>
      <c r="E36" s="23">
        <f>mai!G36</f>
        <v>2051.5</v>
      </c>
      <c r="F36" s="47">
        <f>G36-E36</f>
        <v>0</v>
      </c>
      <c r="G36" s="3">
        <f t="shared" ref="G36:G46" si="11">SUM(H36:K36)</f>
        <v>2051.5</v>
      </c>
      <c r="H36" s="3">
        <v>485</v>
      </c>
      <c r="I36" s="3">
        <v>564.5</v>
      </c>
      <c r="J36" s="3">
        <v>501</v>
      </c>
      <c r="K36" s="3">
        <v>501</v>
      </c>
    </row>
    <row r="37" spans="1:11">
      <c r="A37" s="103" t="s">
        <v>31</v>
      </c>
      <c r="B37" s="103"/>
      <c r="C37" s="103"/>
      <c r="D37" s="103"/>
      <c r="E37" s="23">
        <f>mai!G37</f>
        <v>1115.5</v>
      </c>
      <c r="F37" s="47">
        <f t="shared" ref="F37:F40" si="12">G37-E37</f>
        <v>155</v>
      </c>
      <c r="G37" s="3">
        <f t="shared" si="11"/>
        <v>1270.5</v>
      </c>
      <c r="H37" s="3">
        <v>298</v>
      </c>
      <c r="I37" s="3">
        <v>293.5</v>
      </c>
      <c r="J37" s="3">
        <v>425.5</v>
      </c>
      <c r="K37" s="3">
        <v>253.5</v>
      </c>
    </row>
    <row r="38" spans="1:11">
      <c r="A38" s="103" t="s">
        <v>32</v>
      </c>
      <c r="B38" s="103"/>
      <c r="C38" s="103"/>
      <c r="D38" s="103"/>
      <c r="E38" s="23">
        <f>mai!G38</f>
        <v>37</v>
      </c>
      <c r="F38" s="47">
        <f t="shared" si="12"/>
        <v>0</v>
      </c>
      <c r="G38" s="3">
        <f t="shared" si="11"/>
        <v>37</v>
      </c>
      <c r="H38" s="3">
        <v>10</v>
      </c>
      <c r="I38" s="3">
        <v>9</v>
      </c>
      <c r="J38" s="3">
        <v>9</v>
      </c>
      <c r="K38" s="3">
        <v>9</v>
      </c>
    </row>
    <row r="39" spans="1:11">
      <c r="A39" s="103" t="s">
        <v>33</v>
      </c>
      <c r="B39" s="103"/>
      <c r="C39" s="103"/>
      <c r="D39" s="103"/>
      <c r="E39" s="23">
        <f>mai!G39</f>
        <v>0</v>
      </c>
      <c r="F39" s="47">
        <f t="shared" si="12"/>
        <v>0</v>
      </c>
      <c r="G39" s="3">
        <f t="shared" si="1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103" t="s">
        <v>34</v>
      </c>
      <c r="B40" s="103"/>
      <c r="C40" s="103"/>
      <c r="D40" s="103"/>
      <c r="E40" s="23">
        <f>mai!G40</f>
        <v>1551</v>
      </c>
      <c r="F40" s="47">
        <f t="shared" si="12"/>
        <v>50</v>
      </c>
      <c r="G40" s="3">
        <f t="shared" si="11"/>
        <v>1601</v>
      </c>
      <c r="H40" s="3">
        <v>213</v>
      </c>
      <c r="I40" s="3">
        <v>282</v>
      </c>
      <c r="J40" s="3">
        <v>578</v>
      </c>
      <c r="K40" s="3">
        <v>528</v>
      </c>
    </row>
    <row r="41" spans="1:11">
      <c r="A41" s="102" t="s">
        <v>35</v>
      </c>
      <c r="B41" s="102"/>
      <c r="C41" s="102"/>
      <c r="D41" s="102"/>
      <c r="E41" s="23">
        <f>mai!G41</f>
        <v>0</v>
      </c>
      <c r="F41" s="45">
        <f>G41-E41</f>
        <v>0</v>
      </c>
      <c r="G41" s="5">
        <f t="shared" si="11"/>
        <v>0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102" t="s">
        <v>36</v>
      </c>
      <c r="B42" s="102"/>
      <c r="C42" s="102"/>
      <c r="D42" s="102"/>
      <c r="E42" s="23">
        <f>mai!G42</f>
        <v>0</v>
      </c>
      <c r="F42" s="45">
        <f>SUM(F43:F46)</f>
        <v>0</v>
      </c>
      <c r="G42" s="5">
        <f t="shared" si="11"/>
        <v>0</v>
      </c>
      <c r="H42" s="5">
        <f>H43+H44+H45+H46</f>
        <v>0</v>
      </c>
      <c r="I42" s="5">
        <f>I43+I44+I45+I46</f>
        <v>0</v>
      </c>
      <c r="J42" s="5">
        <f>J43+J44+J45+J46</f>
        <v>0</v>
      </c>
      <c r="K42" s="5">
        <f>K43+K44+K45+K46</f>
        <v>0</v>
      </c>
    </row>
    <row r="43" spans="1:11">
      <c r="A43" s="103" t="s">
        <v>30</v>
      </c>
      <c r="B43" s="103"/>
      <c r="C43" s="103"/>
      <c r="D43" s="103"/>
      <c r="E43" s="23">
        <f>mai!G43</f>
        <v>0</v>
      </c>
      <c r="F43" s="47">
        <f t="shared" ref="F43:F46" si="13">G43-E43</f>
        <v>0</v>
      </c>
      <c r="G43" s="3">
        <f t="shared" si="1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03" t="s">
        <v>31</v>
      </c>
      <c r="B44" s="103"/>
      <c r="C44" s="103"/>
      <c r="D44" s="103"/>
      <c r="E44" s="23">
        <f>mai!G44</f>
        <v>0</v>
      </c>
      <c r="F44" s="47">
        <f t="shared" si="13"/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32</v>
      </c>
      <c r="B45" s="103"/>
      <c r="C45" s="103"/>
      <c r="D45" s="103"/>
      <c r="E45" s="23">
        <f>mai!G45</f>
        <v>0</v>
      </c>
      <c r="F45" s="47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34</v>
      </c>
      <c r="B46" s="103"/>
      <c r="C46" s="103"/>
      <c r="D46" s="103"/>
      <c r="E46" s="23">
        <f>mai!G46</f>
        <v>0</v>
      </c>
      <c r="F46" s="47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2" t="s">
        <v>37</v>
      </c>
      <c r="B47" s="102"/>
      <c r="C47" s="102"/>
      <c r="D47" s="102"/>
      <c r="E47" s="23">
        <f>mai!G47</f>
        <v>0</v>
      </c>
      <c r="F47" s="45">
        <f>SUM(F48:F50)</f>
        <v>0</v>
      </c>
      <c r="G47" s="5">
        <f>SUM(H47:K47)</f>
        <v>0</v>
      </c>
      <c r="H47" s="5">
        <f>H48+H49+H50</f>
        <v>0</v>
      </c>
      <c r="I47" s="5">
        <f>I48+I49+I50</f>
        <v>0</v>
      </c>
      <c r="J47" s="5">
        <f>J48+J49+J50</f>
        <v>0</v>
      </c>
      <c r="K47" s="5">
        <f>K48+K49+K50</f>
        <v>0</v>
      </c>
    </row>
    <row r="48" spans="1:11">
      <c r="A48" s="103" t="s">
        <v>38</v>
      </c>
      <c r="B48" s="103"/>
      <c r="C48" s="103"/>
      <c r="D48" s="103"/>
      <c r="E48" s="23">
        <f>mai!G48</f>
        <v>0</v>
      </c>
      <c r="F48" s="47">
        <f t="shared" ref="F48:F50" si="14">G48-E48</f>
        <v>0</v>
      </c>
      <c r="G48" s="3">
        <f>SUM(H48:K48)</f>
        <v>0</v>
      </c>
      <c r="H48" s="3">
        <v>0</v>
      </c>
      <c r="I48" s="3">
        <v>0</v>
      </c>
      <c r="J48" s="3">
        <v>0</v>
      </c>
      <c r="K48" s="3">
        <v>0</v>
      </c>
    </row>
    <row r="49" spans="1:13">
      <c r="A49" s="103" t="s">
        <v>39</v>
      </c>
      <c r="B49" s="103"/>
      <c r="C49" s="103"/>
      <c r="D49" s="103"/>
      <c r="E49" s="23">
        <f>mai!G49</f>
        <v>0</v>
      </c>
      <c r="F49" s="47">
        <f t="shared" si="14"/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3">
      <c r="A50" s="103" t="s">
        <v>40</v>
      </c>
      <c r="B50" s="103"/>
      <c r="C50" s="103"/>
      <c r="D50" s="103"/>
      <c r="E50" s="23">
        <f>mai!G50</f>
        <v>0</v>
      </c>
      <c r="F50" s="47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3" ht="24" customHeight="1">
      <c r="A51" s="116" t="s">
        <v>41</v>
      </c>
      <c r="B51" s="117"/>
      <c r="C51" s="117"/>
      <c r="D51" s="118"/>
      <c r="E51" s="23">
        <f>mai!G51</f>
        <v>555.6</v>
      </c>
      <c r="F51" s="49">
        <f>SUM(F52:F54)</f>
        <v>0</v>
      </c>
      <c r="G51" s="5">
        <f>SUM(G52:G54)</f>
        <v>555.6</v>
      </c>
      <c r="H51" s="5">
        <f>H52+H53+H54</f>
        <v>144</v>
      </c>
      <c r="I51" s="5">
        <f>I52+I53+I54</f>
        <v>153.6</v>
      </c>
      <c r="J51" s="5">
        <f>J52+J53+J54</f>
        <v>128</v>
      </c>
      <c r="K51" s="5">
        <f>K52+K53+K54</f>
        <v>130</v>
      </c>
    </row>
    <row r="52" spans="1:13">
      <c r="A52" s="103" t="s">
        <v>30</v>
      </c>
      <c r="B52" s="103"/>
      <c r="C52" s="103"/>
      <c r="D52" s="103"/>
      <c r="E52" s="23">
        <f>mai!G52</f>
        <v>478.6</v>
      </c>
      <c r="F52" s="47">
        <f t="shared" ref="F52:F54" si="15">G52-E52</f>
        <v>0</v>
      </c>
      <c r="G52" s="3">
        <f>SUM(H52:K52)</f>
        <v>478.6</v>
      </c>
      <c r="H52" s="3">
        <v>117</v>
      </c>
      <c r="I52" s="3">
        <v>128.6</v>
      </c>
      <c r="J52" s="3">
        <v>117</v>
      </c>
      <c r="K52" s="3">
        <v>116</v>
      </c>
    </row>
    <row r="53" spans="1:13">
      <c r="A53" s="103" t="s">
        <v>31</v>
      </c>
      <c r="B53" s="103"/>
      <c r="C53" s="103"/>
      <c r="D53" s="103"/>
      <c r="E53" s="23">
        <f>mai!G53</f>
        <v>64</v>
      </c>
      <c r="F53" s="47">
        <f t="shared" si="15"/>
        <v>0</v>
      </c>
      <c r="G53" s="3">
        <f>SUM(H53:K53)</f>
        <v>64</v>
      </c>
      <c r="H53" s="3">
        <v>23</v>
      </c>
      <c r="I53" s="3">
        <v>22</v>
      </c>
      <c r="J53" s="3">
        <v>8</v>
      </c>
      <c r="K53" s="3">
        <v>11</v>
      </c>
    </row>
    <row r="54" spans="1:13">
      <c r="A54" s="103" t="s">
        <v>42</v>
      </c>
      <c r="B54" s="103"/>
      <c r="C54" s="103"/>
      <c r="D54" s="103"/>
      <c r="E54" s="23">
        <f>mai!G54</f>
        <v>13</v>
      </c>
      <c r="F54" s="47">
        <f t="shared" si="15"/>
        <v>0</v>
      </c>
      <c r="G54" s="3">
        <f>SUM(H54:K54)</f>
        <v>13</v>
      </c>
      <c r="H54" s="3">
        <v>4</v>
      </c>
      <c r="I54" s="3">
        <v>3</v>
      </c>
      <c r="J54" s="3">
        <v>3</v>
      </c>
      <c r="K54" s="3">
        <v>3</v>
      </c>
    </row>
    <row r="55" spans="1:13">
      <c r="A55" s="102" t="s">
        <v>43</v>
      </c>
      <c r="B55" s="102"/>
      <c r="C55" s="102"/>
      <c r="D55" s="102"/>
      <c r="E55" s="23">
        <f>mai!G55</f>
        <v>2566.42</v>
      </c>
      <c r="F55" s="45">
        <f>SUM(F56:F64)</f>
        <v>81</v>
      </c>
      <c r="G55" s="5">
        <f>SUM(H55:K55)</f>
        <v>2647.42</v>
      </c>
      <c r="H55" s="5">
        <f>SUM(H56:H64)</f>
        <v>515</v>
      </c>
      <c r="I55" s="5">
        <f>SUM(I56:I64)</f>
        <v>577.9</v>
      </c>
      <c r="J55" s="5">
        <f>SUM(J56:J64)</f>
        <v>899</v>
      </c>
      <c r="K55" s="5">
        <f>SUM(K56:K64)</f>
        <v>655.52</v>
      </c>
    </row>
    <row r="56" spans="1:13">
      <c r="A56" s="103" t="s">
        <v>44</v>
      </c>
      <c r="B56" s="103"/>
      <c r="C56" s="103"/>
      <c r="D56" s="103"/>
      <c r="E56" s="23">
        <f>mai!G56</f>
        <v>0</v>
      </c>
      <c r="F56" s="47">
        <f t="shared" ref="F56:F64" si="16">G56-E56</f>
        <v>0</v>
      </c>
      <c r="G56" s="7">
        <f t="shared" ref="G56:G102" si="17">SUM(H56:K56)</f>
        <v>0</v>
      </c>
      <c r="H56" s="7">
        <v>0</v>
      </c>
      <c r="I56" s="7">
        <v>0</v>
      </c>
      <c r="J56" s="7">
        <v>0</v>
      </c>
      <c r="K56" s="7">
        <v>0</v>
      </c>
    </row>
    <row r="57" spans="1:13">
      <c r="A57" s="103" t="s">
        <v>45</v>
      </c>
      <c r="B57" s="103"/>
      <c r="C57" s="103"/>
      <c r="D57" s="103"/>
      <c r="E57" s="23">
        <f>mai!G57</f>
        <v>86</v>
      </c>
      <c r="F57" s="62">
        <f t="shared" si="16"/>
        <v>5</v>
      </c>
      <c r="G57" s="7">
        <f t="shared" si="17"/>
        <v>91</v>
      </c>
      <c r="H57" s="7">
        <v>27</v>
      </c>
      <c r="I57" s="7">
        <v>27</v>
      </c>
      <c r="J57" s="7">
        <v>10</v>
      </c>
      <c r="K57" s="7">
        <v>27</v>
      </c>
    </row>
    <row r="58" spans="1:13">
      <c r="A58" s="103" t="s">
        <v>46</v>
      </c>
      <c r="B58" s="103"/>
      <c r="C58" s="103"/>
      <c r="D58" s="103"/>
      <c r="E58" s="23">
        <f>mai!G58</f>
        <v>432.9</v>
      </c>
      <c r="F58" s="47">
        <f t="shared" si="16"/>
        <v>6</v>
      </c>
      <c r="G58" s="3">
        <f t="shared" si="17"/>
        <v>438.9</v>
      </c>
      <c r="H58" s="3">
        <v>168</v>
      </c>
      <c r="I58" s="3">
        <v>26.9</v>
      </c>
      <c r="J58" s="3">
        <v>231.5</v>
      </c>
      <c r="K58" s="3">
        <v>12.5</v>
      </c>
      <c r="L58" s="8"/>
    </row>
    <row r="59" spans="1:13">
      <c r="A59" s="103" t="s">
        <v>47</v>
      </c>
      <c r="B59" s="103"/>
      <c r="C59" s="103"/>
      <c r="D59" s="103"/>
      <c r="E59" s="23">
        <f>mai!G59</f>
        <v>396</v>
      </c>
      <c r="F59" s="47">
        <f t="shared" si="16"/>
        <v>0</v>
      </c>
      <c r="G59" s="7">
        <f t="shared" si="17"/>
        <v>396</v>
      </c>
      <c r="H59" s="7">
        <v>103</v>
      </c>
      <c r="I59" s="7">
        <v>103</v>
      </c>
      <c r="J59" s="7">
        <v>95</v>
      </c>
      <c r="K59" s="7">
        <v>95</v>
      </c>
    </row>
    <row r="60" spans="1:13">
      <c r="A60" s="103" t="s">
        <v>48</v>
      </c>
      <c r="B60" s="103"/>
      <c r="C60" s="103"/>
      <c r="D60" s="103"/>
      <c r="E60" s="23">
        <f>mai!G60</f>
        <v>35</v>
      </c>
      <c r="F60" s="47">
        <f t="shared" si="16"/>
        <v>0</v>
      </c>
      <c r="G60" s="7">
        <f t="shared" si="17"/>
        <v>35</v>
      </c>
      <c r="H60" s="7">
        <v>9</v>
      </c>
      <c r="I60" s="7">
        <v>9</v>
      </c>
      <c r="J60" s="7">
        <v>8</v>
      </c>
      <c r="K60" s="7">
        <v>9</v>
      </c>
    </row>
    <row r="61" spans="1:13">
      <c r="A61" s="103" t="s">
        <v>49</v>
      </c>
      <c r="B61" s="103"/>
      <c r="C61" s="103"/>
      <c r="D61" s="103"/>
      <c r="E61" s="23">
        <f>mai!G61</f>
        <v>21.02</v>
      </c>
      <c r="F61" s="47">
        <f t="shared" si="16"/>
        <v>0</v>
      </c>
      <c r="G61" s="3">
        <f t="shared" si="17"/>
        <v>21.02</v>
      </c>
      <c r="H61" s="3">
        <v>5</v>
      </c>
      <c r="I61" s="3">
        <v>5</v>
      </c>
      <c r="J61" s="3">
        <v>5</v>
      </c>
      <c r="K61" s="3">
        <v>6.02</v>
      </c>
    </row>
    <row r="62" spans="1:13">
      <c r="A62" s="103" t="s">
        <v>50</v>
      </c>
      <c r="B62" s="103"/>
      <c r="C62" s="103"/>
      <c r="D62" s="103"/>
      <c r="E62" s="23">
        <f>mai!G62</f>
        <v>300</v>
      </c>
      <c r="F62" s="47">
        <f t="shared" si="16"/>
        <v>0</v>
      </c>
      <c r="G62" s="7">
        <f t="shared" si="17"/>
        <v>300</v>
      </c>
      <c r="H62" s="7">
        <v>78</v>
      </c>
      <c r="I62" s="7">
        <v>78</v>
      </c>
      <c r="J62" s="7">
        <v>72</v>
      </c>
      <c r="K62" s="7">
        <v>72</v>
      </c>
    </row>
    <row r="63" spans="1:13">
      <c r="A63" s="103" t="s">
        <v>51</v>
      </c>
      <c r="B63" s="103"/>
      <c r="C63" s="103"/>
      <c r="D63" s="103"/>
      <c r="E63" s="23">
        <f>mai!G63</f>
        <v>0</v>
      </c>
      <c r="F63" s="47">
        <f t="shared" si="16"/>
        <v>0</v>
      </c>
      <c r="G63" s="3">
        <f t="shared" si="17"/>
        <v>0</v>
      </c>
      <c r="H63" s="3">
        <v>0</v>
      </c>
      <c r="I63" s="3">
        <v>0</v>
      </c>
      <c r="J63" s="3">
        <v>0</v>
      </c>
      <c r="K63" s="3">
        <v>0</v>
      </c>
    </row>
    <row r="64" spans="1:13">
      <c r="A64" s="103" t="s">
        <v>52</v>
      </c>
      <c r="B64" s="103"/>
      <c r="C64" s="103"/>
      <c r="D64" s="103"/>
      <c r="E64" s="23">
        <f>mai!G64</f>
        <v>1295.5</v>
      </c>
      <c r="F64" s="47">
        <f t="shared" si="16"/>
        <v>70</v>
      </c>
      <c r="G64" s="3">
        <f t="shared" si="17"/>
        <v>1365.5</v>
      </c>
      <c r="H64" s="3">
        <v>125</v>
      </c>
      <c r="I64" s="3">
        <v>329</v>
      </c>
      <c r="J64" s="3">
        <v>477.5</v>
      </c>
      <c r="K64" s="3">
        <v>434</v>
      </c>
      <c r="L64" s="9"/>
      <c r="M64" s="10"/>
    </row>
    <row r="65" spans="1:11">
      <c r="A65" s="102" t="s">
        <v>53</v>
      </c>
      <c r="B65" s="102"/>
      <c r="C65" s="102"/>
      <c r="D65" s="102"/>
      <c r="E65" s="23">
        <f>mai!G65</f>
        <v>1275.5</v>
      </c>
      <c r="F65" s="45">
        <f>SUM(F66:F70)</f>
        <v>0</v>
      </c>
      <c r="G65" s="5">
        <f>SUM(H65:K65)</f>
        <v>1275.5</v>
      </c>
      <c r="H65" s="5">
        <f>SUM(H66:H70)</f>
        <v>1152</v>
      </c>
      <c r="I65" s="5">
        <f>SUM(I66:I70)</f>
        <v>78.5</v>
      </c>
      <c r="J65" s="5">
        <f>SUM(J66:J70)</f>
        <v>21</v>
      </c>
      <c r="K65" s="5">
        <f>SUM(K66:K70)</f>
        <v>24</v>
      </c>
    </row>
    <row r="66" spans="1:11">
      <c r="A66" s="103" t="s">
        <v>30</v>
      </c>
      <c r="B66" s="103"/>
      <c r="C66" s="103"/>
      <c r="D66" s="103"/>
      <c r="E66" s="23">
        <f>mai!G66</f>
        <v>59.5</v>
      </c>
      <c r="F66" s="47">
        <f t="shared" ref="F66:F70" si="18">G66-E66</f>
        <v>0</v>
      </c>
      <c r="G66" s="3">
        <f t="shared" si="17"/>
        <v>59.5</v>
      </c>
      <c r="H66" s="3">
        <v>16</v>
      </c>
      <c r="I66" s="3">
        <v>15.5</v>
      </c>
      <c r="J66" s="3">
        <v>14</v>
      </c>
      <c r="K66" s="3">
        <v>14</v>
      </c>
    </row>
    <row r="67" spans="1:11">
      <c r="A67" s="103" t="s">
        <v>31</v>
      </c>
      <c r="B67" s="103"/>
      <c r="C67" s="103"/>
      <c r="D67" s="103"/>
      <c r="E67" s="23">
        <f>mai!G67</f>
        <v>122</v>
      </c>
      <c r="F67" s="47">
        <f t="shared" si="18"/>
        <v>0</v>
      </c>
      <c r="G67" s="3">
        <f t="shared" si="17"/>
        <v>122</v>
      </c>
      <c r="H67" s="3">
        <v>43</v>
      </c>
      <c r="I67" s="3">
        <v>63</v>
      </c>
      <c r="J67" s="3">
        <v>6</v>
      </c>
      <c r="K67" s="3">
        <v>10</v>
      </c>
    </row>
    <row r="68" spans="1:11">
      <c r="A68" s="103" t="s">
        <v>76</v>
      </c>
      <c r="B68" s="103"/>
      <c r="C68" s="103"/>
      <c r="D68" s="103"/>
      <c r="E68" s="23">
        <f>mai!G68</f>
        <v>2</v>
      </c>
      <c r="F68" s="47">
        <f t="shared" si="18"/>
        <v>0</v>
      </c>
      <c r="G68" s="3">
        <f t="shared" si="17"/>
        <v>2</v>
      </c>
      <c r="H68" s="3">
        <v>1</v>
      </c>
      <c r="I68" s="3">
        <v>0</v>
      </c>
      <c r="J68" s="3">
        <v>1</v>
      </c>
      <c r="K68" s="3">
        <v>0</v>
      </c>
    </row>
    <row r="69" spans="1:11">
      <c r="A69" s="103" t="s">
        <v>77</v>
      </c>
      <c r="B69" s="103"/>
      <c r="C69" s="103"/>
      <c r="D69" s="103"/>
      <c r="E69" s="23">
        <f>mai!G69</f>
        <v>1017</v>
      </c>
      <c r="F69" s="47">
        <f t="shared" si="18"/>
        <v>0</v>
      </c>
      <c r="G69" s="3">
        <f t="shared" si="17"/>
        <v>1017</v>
      </c>
      <c r="H69" s="3">
        <v>1017</v>
      </c>
      <c r="I69" s="3">
        <v>0</v>
      </c>
      <c r="J69" s="3">
        <v>0</v>
      </c>
      <c r="K69" s="3">
        <v>0</v>
      </c>
    </row>
    <row r="70" spans="1:11">
      <c r="A70" s="103" t="s">
        <v>78</v>
      </c>
      <c r="B70" s="103"/>
      <c r="C70" s="103"/>
      <c r="D70" s="103"/>
      <c r="E70" s="23">
        <f>mai!G70</f>
        <v>75</v>
      </c>
      <c r="F70" s="47">
        <f t="shared" si="18"/>
        <v>0</v>
      </c>
      <c r="G70" s="3">
        <f t="shared" si="17"/>
        <v>75</v>
      </c>
      <c r="H70" s="3">
        <v>75</v>
      </c>
      <c r="I70" s="3">
        <v>0</v>
      </c>
      <c r="J70" s="3">
        <v>0</v>
      </c>
      <c r="K70" s="3">
        <v>0</v>
      </c>
    </row>
    <row r="71" spans="1:11">
      <c r="A71" s="102" t="s">
        <v>54</v>
      </c>
      <c r="B71" s="102"/>
      <c r="C71" s="102"/>
      <c r="D71" s="102"/>
      <c r="E71" s="23">
        <f>mai!G71</f>
        <v>971</v>
      </c>
      <c r="F71" s="45">
        <f>SUM(F72:F75)</f>
        <v>50</v>
      </c>
      <c r="G71" s="5">
        <f t="shared" si="17"/>
        <v>1021</v>
      </c>
      <c r="H71" s="5">
        <f>SUM(H72:H75)</f>
        <v>383</v>
      </c>
      <c r="I71" s="5">
        <f>SUM(I72:I75)</f>
        <v>283</v>
      </c>
      <c r="J71" s="5">
        <f>SUM(J72:J75)</f>
        <v>282</v>
      </c>
      <c r="K71" s="5">
        <f>SUM(K72:K75)</f>
        <v>73</v>
      </c>
    </row>
    <row r="72" spans="1:11">
      <c r="A72" s="115" t="s">
        <v>30</v>
      </c>
      <c r="B72" s="115"/>
      <c r="C72" s="115"/>
      <c r="D72" s="115"/>
      <c r="E72" s="23">
        <f>mai!G72</f>
        <v>0</v>
      </c>
      <c r="F72" s="47">
        <f t="shared" ref="F72:F75" si="19">G72-E72</f>
        <v>0</v>
      </c>
      <c r="G72" s="3">
        <f t="shared" si="17"/>
        <v>0</v>
      </c>
      <c r="H72" s="3">
        <v>0</v>
      </c>
      <c r="I72" s="3">
        <v>0</v>
      </c>
      <c r="J72" s="3">
        <v>0</v>
      </c>
      <c r="K72" s="3">
        <v>0</v>
      </c>
    </row>
    <row r="73" spans="1:11">
      <c r="A73" s="103" t="s">
        <v>31</v>
      </c>
      <c r="B73" s="103"/>
      <c r="C73" s="103"/>
      <c r="D73" s="103"/>
      <c r="E73" s="23">
        <f>mai!G73</f>
        <v>596</v>
      </c>
      <c r="F73" s="47">
        <f t="shared" si="19"/>
        <v>50</v>
      </c>
      <c r="G73" s="3">
        <f t="shared" si="17"/>
        <v>646</v>
      </c>
      <c r="H73" s="3">
        <v>120</v>
      </c>
      <c r="I73" s="3">
        <v>246</v>
      </c>
      <c r="J73" s="3">
        <v>207</v>
      </c>
      <c r="K73" s="3">
        <v>73</v>
      </c>
    </row>
    <row r="74" spans="1:11">
      <c r="A74" s="103" t="s">
        <v>42</v>
      </c>
      <c r="B74" s="103"/>
      <c r="C74" s="103"/>
      <c r="D74" s="103"/>
      <c r="E74" s="23">
        <f>mai!G74</f>
        <v>150</v>
      </c>
      <c r="F74" s="47">
        <f t="shared" si="19"/>
        <v>0</v>
      </c>
      <c r="G74" s="3">
        <f t="shared" si="17"/>
        <v>150</v>
      </c>
      <c r="H74" s="3">
        <v>38</v>
      </c>
      <c r="I74" s="3">
        <v>37</v>
      </c>
      <c r="J74" s="3">
        <v>75</v>
      </c>
      <c r="K74" s="3">
        <v>0</v>
      </c>
    </row>
    <row r="75" spans="1:11">
      <c r="A75" s="103" t="s">
        <v>52</v>
      </c>
      <c r="B75" s="103"/>
      <c r="C75" s="103"/>
      <c r="D75" s="103"/>
      <c r="E75" s="23">
        <f>mai!G75</f>
        <v>225</v>
      </c>
      <c r="F75" s="47">
        <f t="shared" si="19"/>
        <v>0</v>
      </c>
      <c r="G75" s="3">
        <f t="shared" si="17"/>
        <v>225</v>
      </c>
      <c r="H75" s="3">
        <v>225</v>
      </c>
      <c r="I75" s="3">
        <v>0</v>
      </c>
      <c r="J75" s="3">
        <v>0</v>
      </c>
      <c r="K75" s="3">
        <v>0</v>
      </c>
    </row>
    <row r="76" spans="1:11">
      <c r="A76" s="120" t="s">
        <v>55</v>
      </c>
      <c r="B76" s="120"/>
      <c r="C76" s="120"/>
      <c r="D76" s="120"/>
      <c r="E76" s="23">
        <f>mai!G76</f>
        <v>2708</v>
      </c>
      <c r="F76" s="48">
        <f>SUM(F77:F79)</f>
        <v>11</v>
      </c>
      <c r="G76" s="5">
        <f>SUM(H76:K76)</f>
        <v>2719</v>
      </c>
      <c r="H76" s="5">
        <f>SUM(H77:H79)</f>
        <v>620</v>
      </c>
      <c r="I76" s="5">
        <f>SUM(I77:I79)</f>
        <v>688</v>
      </c>
      <c r="J76" s="5">
        <f>SUM(J77:J79)</f>
        <v>776</v>
      </c>
      <c r="K76" s="5">
        <f>SUM(K77:K79)</f>
        <v>635</v>
      </c>
    </row>
    <row r="77" spans="1:11">
      <c r="A77" s="103" t="s">
        <v>56</v>
      </c>
      <c r="B77" s="103"/>
      <c r="C77" s="103"/>
      <c r="D77" s="103"/>
      <c r="E77" s="23">
        <f>mai!G77</f>
        <v>1467</v>
      </c>
      <c r="F77" s="47">
        <f t="shared" ref="F77:F79" si="20">G77-E77</f>
        <v>-31</v>
      </c>
      <c r="G77" s="3">
        <f t="shared" si="17"/>
        <v>1436</v>
      </c>
      <c r="H77" s="3">
        <v>351</v>
      </c>
      <c r="I77" s="3">
        <v>383</v>
      </c>
      <c r="J77" s="3">
        <v>336</v>
      </c>
      <c r="K77" s="3">
        <v>366</v>
      </c>
    </row>
    <row r="78" spans="1:11">
      <c r="A78" s="103" t="s">
        <v>57</v>
      </c>
      <c r="B78" s="103"/>
      <c r="C78" s="103"/>
      <c r="D78" s="103"/>
      <c r="E78" s="23">
        <f>mai!G78</f>
        <v>1187</v>
      </c>
      <c r="F78" s="47">
        <f t="shared" si="20"/>
        <v>46</v>
      </c>
      <c r="G78" s="3">
        <f t="shared" si="17"/>
        <v>1233</v>
      </c>
      <c r="H78" s="3">
        <v>256</v>
      </c>
      <c r="I78" s="3">
        <v>291</v>
      </c>
      <c r="J78" s="3">
        <v>431</v>
      </c>
      <c r="K78" s="3">
        <v>255</v>
      </c>
    </row>
    <row r="79" spans="1:11">
      <c r="A79" s="121" t="s">
        <v>58</v>
      </c>
      <c r="B79" s="121"/>
      <c r="C79" s="121"/>
      <c r="D79" s="121"/>
      <c r="E79" s="23">
        <f>mai!G79</f>
        <v>54</v>
      </c>
      <c r="F79" s="47">
        <f t="shared" si="20"/>
        <v>-4</v>
      </c>
      <c r="G79" s="3">
        <f t="shared" si="17"/>
        <v>50</v>
      </c>
      <c r="H79" s="3">
        <v>13</v>
      </c>
      <c r="I79" s="3">
        <v>14</v>
      </c>
      <c r="J79" s="3">
        <v>9</v>
      </c>
      <c r="K79" s="3">
        <v>14</v>
      </c>
    </row>
    <row r="80" spans="1:11">
      <c r="A80" s="102" t="s">
        <v>59</v>
      </c>
      <c r="B80" s="102"/>
      <c r="C80" s="102"/>
      <c r="D80" s="102"/>
      <c r="E80" s="23">
        <f>mai!G80</f>
        <v>6848</v>
      </c>
      <c r="F80" s="45">
        <f>SUM(F81:F83)</f>
        <v>175</v>
      </c>
      <c r="G80" s="5">
        <f>SUM(H80:K80)</f>
        <v>7023</v>
      </c>
      <c r="H80" s="5">
        <f>SUM(H81:H83)</f>
        <v>3733</v>
      </c>
      <c r="I80" s="5">
        <f t="shared" ref="I80:K80" si="21">SUM(I81:I83)</f>
        <v>2985</v>
      </c>
      <c r="J80" s="5">
        <f t="shared" si="21"/>
        <v>220</v>
      </c>
      <c r="K80" s="5">
        <f t="shared" si="21"/>
        <v>85</v>
      </c>
    </row>
    <row r="81" spans="1:11">
      <c r="A81" s="103" t="s">
        <v>31</v>
      </c>
      <c r="B81" s="103"/>
      <c r="C81" s="103"/>
      <c r="D81" s="103"/>
      <c r="E81" s="23">
        <f>mai!G81</f>
        <v>416</v>
      </c>
      <c r="F81" s="47">
        <f t="shared" ref="F81:F83" si="22">G81-E81</f>
        <v>0</v>
      </c>
      <c r="G81" s="3">
        <f t="shared" si="17"/>
        <v>416</v>
      </c>
      <c r="H81" s="3">
        <v>90</v>
      </c>
      <c r="I81" s="3">
        <v>196</v>
      </c>
      <c r="J81" s="3">
        <v>45</v>
      </c>
      <c r="K81" s="3">
        <v>85</v>
      </c>
    </row>
    <row r="82" spans="1:11">
      <c r="A82" s="103" t="s">
        <v>60</v>
      </c>
      <c r="B82" s="103"/>
      <c r="C82" s="103"/>
      <c r="D82" s="103"/>
      <c r="E82" s="23">
        <f>mai!G82</f>
        <v>6432</v>
      </c>
      <c r="F82" s="47">
        <f t="shared" si="22"/>
        <v>175</v>
      </c>
      <c r="G82" s="3">
        <f t="shared" si="17"/>
        <v>6607</v>
      </c>
      <c r="H82" s="3">
        <v>3643</v>
      </c>
      <c r="I82" s="3">
        <v>2789</v>
      </c>
      <c r="J82" s="3">
        <v>175</v>
      </c>
      <c r="K82" s="3">
        <v>0</v>
      </c>
    </row>
    <row r="83" spans="1:11">
      <c r="A83" s="103" t="s">
        <v>33</v>
      </c>
      <c r="B83" s="103"/>
      <c r="C83" s="103"/>
      <c r="D83" s="103"/>
      <c r="E83" s="23">
        <f>mai!G83</f>
        <v>0</v>
      </c>
      <c r="F83" s="47">
        <f t="shared" si="22"/>
        <v>0</v>
      </c>
      <c r="G83" s="3">
        <f t="shared" si="17"/>
        <v>0</v>
      </c>
      <c r="H83" s="3">
        <v>0</v>
      </c>
      <c r="I83" s="3">
        <v>0</v>
      </c>
      <c r="J83" s="3">
        <v>0</v>
      </c>
      <c r="K83" s="3">
        <v>0</v>
      </c>
    </row>
    <row r="84" spans="1:11">
      <c r="A84" s="102" t="s">
        <v>61</v>
      </c>
      <c r="B84" s="102"/>
      <c r="C84" s="102"/>
      <c r="D84" s="102"/>
      <c r="E84" s="23">
        <f>mai!G84</f>
        <v>22189.5</v>
      </c>
      <c r="F84" s="45">
        <f>F85+F86</f>
        <v>-297</v>
      </c>
      <c r="G84" s="5">
        <f t="shared" si="17"/>
        <v>21892.5</v>
      </c>
      <c r="H84" s="5">
        <f>SUM(H85:H86)</f>
        <v>686.5</v>
      </c>
      <c r="I84" s="5">
        <f>SUM(I85:I86)</f>
        <v>3</v>
      </c>
      <c r="J84" s="5">
        <f>SUM(J85:J86)</f>
        <v>10453</v>
      </c>
      <c r="K84" s="5">
        <f>SUM(K85:K86)</f>
        <v>10750</v>
      </c>
    </row>
    <row r="85" spans="1:11">
      <c r="A85" s="103" t="s">
        <v>31</v>
      </c>
      <c r="B85" s="103"/>
      <c r="C85" s="103"/>
      <c r="D85" s="103"/>
      <c r="E85" s="23">
        <f>mai!G85</f>
        <v>31.5</v>
      </c>
      <c r="F85" s="47">
        <f t="shared" ref="F85:F86" si="23">G85-E85</f>
        <v>0</v>
      </c>
      <c r="G85" s="3">
        <f t="shared" si="17"/>
        <v>31.5</v>
      </c>
      <c r="H85" s="3">
        <v>28.5</v>
      </c>
      <c r="I85" s="3">
        <v>3</v>
      </c>
      <c r="J85" s="3">
        <v>0</v>
      </c>
      <c r="K85" s="3">
        <v>0</v>
      </c>
    </row>
    <row r="86" spans="1:11">
      <c r="A86" s="103" t="s">
        <v>52</v>
      </c>
      <c r="B86" s="103"/>
      <c r="C86" s="103"/>
      <c r="D86" s="103"/>
      <c r="E86" s="23">
        <f>mai!G86</f>
        <v>22158</v>
      </c>
      <c r="F86" s="47">
        <f t="shared" si="23"/>
        <v>-297</v>
      </c>
      <c r="G86" s="3">
        <f t="shared" si="17"/>
        <v>21861</v>
      </c>
      <c r="H86" s="3">
        <v>658</v>
      </c>
      <c r="I86" s="3">
        <v>0</v>
      </c>
      <c r="J86" s="3">
        <v>10453</v>
      </c>
      <c r="K86" s="3">
        <v>10750</v>
      </c>
    </row>
    <row r="87" spans="1:11">
      <c r="A87" s="102" t="s">
        <v>62</v>
      </c>
      <c r="B87" s="102"/>
      <c r="C87" s="102"/>
      <c r="D87" s="102"/>
      <c r="E87" s="23">
        <f>mai!G87</f>
        <v>0</v>
      </c>
      <c r="F87" s="45">
        <f>F88+F89</f>
        <v>0</v>
      </c>
      <c r="G87" s="5">
        <f t="shared" si="17"/>
        <v>0</v>
      </c>
      <c r="H87" s="5">
        <f>SUM(H88:H89)</f>
        <v>0</v>
      </c>
      <c r="I87" s="5">
        <f>SUM(I88:I89)</f>
        <v>0</v>
      </c>
      <c r="J87" s="5">
        <f>SUM(J88:J89)</f>
        <v>0</v>
      </c>
      <c r="K87" s="5">
        <f>SUM(K88:K89)</f>
        <v>0</v>
      </c>
    </row>
    <row r="88" spans="1:11">
      <c r="A88" s="103" t="s">
        <v>31</v>
      </c>
      <c r="B88" s="103"/>
      <c r="C88" s="103"/>
      <c r="D88" s="103"/>
      <c r="E88" s="23">
        <f>mai!G88</f>
        <v>0</v>
      </c>
      <c r="F88" s="47">
        <f t="shared" ref="F88:F89" si="24">G88-E88</f>
        <v>0</v>
      </c>
      <c r="G88" s="3">
        <f t="shared" si="17"/>
        <v>0</v>
      </c>
      <c r="H88" s="3">
        <v>0</v>
      </c>
      <c r="I88" s="3">
        <v>0</v>
      </c>
      <c r="J88" s="3">
        <v>0</v>
      </c>
      <c r="K88" s="3">
        <v>0</v>
      </c>
    </row>
    <row r="89" spans="1:11">
      <c r="A89" s="103" t="s">
        <v>52</v>
      </c>
      <c r="B89" s="103"/>
      <c r="C89" s="103"/>
      <c r="D89" s="103"/>
      <c r="E89" s="23">
        <f>mai!G89</f>
        <v>0</v>
      </c>
      <c r="F89" s="47">
        <f t="shared" si="24"/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2" t="s">
        <v>63</v>
      </c>
      <c r="B90" s="102"/>
      <c r="C90" s="102"/>
      <c r="D90" s="102"/>
      <c r="E90" s="23">
        <f>mai!G90</f>
        <v>9569.75</v>
      </c>
      <c r="F90" s="45">
        <f>SUM(F91:F94)</f>
        <v>-225</v>
      </c>
      <c r="G90" s="5">
        <f>SUM(H90:K90)</f>
        <v>9344.75</v>
      </c>
      <c r="H90" s="5">
        <f>SUM(H91:H94)</f>
        <v>6600.5</v>
      </c>
      <c r="I90" s="5">
        <f>SUM(I91:I94)</f>
        <v>1010.75</v>
      </c>
      <c r="J90" s="5">
        <f>SUM(J91:J94)</f>
        <v>697.5</v>
      </c>
      <c r="K90" s="5">
        <f>SUM(K91:K94)</f>
        <v>1036</v>
      </c>
    </row>
    <row r="91" spans="1:11">
      <c r="A91" s="103" t="s">
        <v>64</v>
      </c>
      <c r="B91" s="103"/>
      <c r="C91" s="103"/>
      <c r="D91" s="103"/>
      <c r="E91" s="23">
        <f>mai!G91</f>
        <v>0</v>
      </c>
      <c r="F91" s="47">
        <f t="shared" ref="F91:F94" si="25">G91-E91</f>
        <v>0</v>
      </c>
      <c r="G91" s="3">
        <f t="shared" si="17"/>
        <v>0</v>
      </c>
      <c r="H91" s="3">
        <v>0</v>
      </c>
      <c r="I91" s="3">
        <v>0</v>
      </c>
      <c r="J91" s="3">
        <v>0</v>
      </c>
      <c r="K91" s="3">
        <v>0</v>
      </c>
    </row>
    <row r="92" spans="1:11">
      <c r="A92" s="103" t="s">
        <v>65</v>
      </c>
      <c r="B92" s="103"/>
      <c r="C92" s="103"/>
      <c r="D92" s="103"/>
      <c r="E92" s="23">
        <f>mai!G92</f>
        <v>699.75</v>
      </c>
      <c r="F92" s="47">
        <f t="shared" si="25"/>
        <v>-275</v>
      </c>
      <c r="G92" s="3">
        <f t="shared" si="17"/>
        <v>424.75</v>
      </c>
      <c r="H92" s="3">
        <v>238</v>
      </c>
      <c r="I92" s="3">
        <v>98.75</v>
      </c>
      <c r="J92" s="3">
        <v>-165</v>
      </c>
      <c r="K92" s="3">
        <v>253</v>
      </c>
    </row>
    <row r="93" spans="1:11">
      <c r="A93" s="103" t="s">
        <v>33</v>
      </c>
      <c r="B93" s="103"/>
      <c r="C93" s="103"/>
      <c r="D93" s="103"/>
      <c r="E93" s="23">
        <f>mai!G93</f>
        <v>0</v>
      </c>
      <c r="F93" s="47">
        <f t="shared" si="25"/>
        <v>0</v>
      </c>
      <c r="G93" s="3">
        <f>SUM(H93:K93)</f>
        <v>0</v>
      </c>
      <c r="H93" s="3">
        <v>0</v>
      </c>
      <c r="I93" s="3">
        <v>0</v>
      </c>
      <c r="J93" s="3">
        <v>0</v>
      </c>
      <c r="K93" s="3">
        <v>0</v>
      </c>
    </row>
    <row r="94" spans="1:11">
      <c r="A94" s="103" t="s">
        <v>52</v>
      </c>
      <c r="B94" s="103"/>
      <c r="C94" s="103"/>
      <c r="D94" s="103"/>
      <c r="E94" s="23">
        <f>mai!G94</f>
        <v>8870</v>
      </c>
      <c r="F94" s="47">
        <f t="shared" si="25"/>
        <v>50</v>
      </c>
      <c r="G94" s="3">
        <f t="shared" si="17"/>
        <v>8920</v>
      </c>
      <c r="H94" s="3">
        <v>6362.5</v>
      </c>
      <c r="I94" s="3">
        <v>912</v>
      </c>
      <c r="J94" s="3">
        <v>862.5</v>
      </c>
      <c r="K94" s="3">
        <v>783</v>
      </c>
    </row>
    <row r="95" spans="1:11">
      <c r="A95" s="102" t="s">
        <v>66</v>
      </c>
      <c r="B95" s="102"/>
      <c r="C95" s="102"/>
      <c r="D95" s="102"/>
      <c r="E95" s="23">
        <f>mai!G95</f>
        <v>435.25</v>
      </c>
      <c r="F95" s="45">
        <f>SUM(F96:F99)</f>
        <v>0</v>
      </c>
      <c r="G95" s="5">
        <f>SUM(H95:K95)</f>
        <v>435.25</v>
      </c>
      <c r="H95" s="5">
        <f>SUM(H96:H99)</f>
        <v>138</v>
      </c>
      <c r="I95" s="5">
        <f>SUM(I96:I99)</f>
        <v>115.25</v>
      </c>
      <c r="J95" s="5">
        <f>SUM(J96:J99)</f>
        <v>108</v>
      </c>
      <c r="K95" s="5">
        <f>SUM(K96:K99)</f>
        <v>74</v>
      </c>
    </row>
    <row r="96" spans="1:11">
      <c r="A96" s="103" t="s">
        <v>30</v>
      </c>
      <c r="B96" s="103"/>
      <c r="C96" s="103"/>
      <c r="D96" s="103"/>
      <c r="E96" s="23">
        <f>mai!G96</f>
        <v>278.25</v>
      </c>
      <c r="F96" s="47">
        <f t="shared" ref="F96:F99" si="26">G96-E96</f>
        <v>0</v>
      </c>
      <c r="G96" s="3">
        <f t="shared" si="17"/>
        <v>278.25</v>
      </c>
      <c r="H96" s="3">
        <v>68</v>
      </c>
      <c r="I96" s="3">
        <v>75.25</v>
      </c>
      <c r="J96" s="3">
        <v>68</v>
      </c>
      <c r="K96" s="3">
        <v>67</v>
      </c>
    </row>
    <row r="97" spans="1:11">
      <c r="A97" s="103" t="s">
        <v>65</v>
      </c>
      <c r="B97" s="103"/>
      <c r="C97" s="103"/>
      <c r="D97" s="103"/>
      <c r="E97" s="23">
        <f>mai!G97</f>
        <v>129</v>
      </c>
      <c r="F97" s="47">
        <f t="shared" si="26"/>
        <v>0</v>
      </c>
      <c r="G97" s="3">
        <f t="shared" si="17"/>
        <v>129</v>
      </c>
      <c r="H97" s="3">
        <v>48</v>
      </c>
      <c r="I97" s="3">
        <v>38</v>
      </c>
      <c r="J97" s="3">
        <v>38</v>
      </c>
      <c r="K97" s="3">
        <v>5</v>
      </c>
    </row>
    <row r="98" spans="1:11">
      <c r="A98" s="103" t="s">
        <v>42</v>
      </c>
      <c r="B98" s="103"/>
      <c r="C98" s="103"/>
      <c r="D98" s="103"/>
      <c r="E98" s="23">
        <f>mai!G98</f>
        <v>8</v>
      </c>
      <c r="F98" s="47">
        <f t="shared" si="26"/>
        <v>0</v>
      </c>
      <c r="G98" s="3">
        <f t="shared" si="17"/>
        <v>8</v>
      </c>
      <c r="H98" s="3">
        <v>2</v>
      </c>
      <c r="I98" s="3">
        <v>2</v>
      </c>
      <c r="J98" s="3">
        <v>2</v>
      </c>
      <c r="K98" s="3">
        <v>2</v>
      </c>
    </row>
    <row r="99" spans="1:11">
      <c r="A99" s="103" t="s">
        <v>52</v>
      </c>
      <c r="B99" s="103"/>
      <c r="C99" s="103"/>
      <c r="D99" s="103"/>
      <c r="E99" s="23">
        <f>mai!G99</f>
        <v>20</v>
      </c>
      <c r="F99" s="47">
        <f t="shared" si="26"/>
        <v>0</v>
      </c>
      <c r="G99" s="3">
        <f t="shared" si="17"/>
        <v>20</v>
      </c>
      <c r="H99" s="3">
        <v>20</v>
      </c>
      <c r="I99" s="3">
        <v>0</v>
      </c>
      <c r="J99" s="3">
        <v>0</v>
      </c>
      <c r="K99" s="3">
        <v>0</v>
      </c>
    </row>
    <row r="100" spans="1:11">
      <c r="A100" s="122" t="s">
        <v>67</v>
      </c>
      <c r="B100" s="122"/>
      <c r="C100" s="122"/>
      <c r="D100" s="122"/>
      <c r="E100" s="23">
        <f>mai!G100</f>
        <v>-8862</v>
      </c>
      <c r="F100" s="46">
        <f>F101+F102</f>
        <v>0</v>
      </c>
      <c r="G100" s="5">
        <f>G5-G34</f>
        <v>-8862</v>
      </c>
      <c r="H100" s="5">
        <f t="shared" ref="H100:K100" si="27">H5-H34</f>
        <v>-8862</v>
      </c>
      <c r="I100" s="5">
        <f t="shared" si="27"/>
        <v>0</v>
      </c>
      <c r="J100" s="5">
        <f t="shared" si="27"/>
        <v>0</v>
      </c>
      <c r="K100" s="5">
        <f t="shared" si="27"/>
        <v>0</v>
      </c>
    </row>
    <row r="101" spans="1:11">
      <c r="A101" s="103" t="s">
        <v>68</v>
      </c>
      <c r="B101" s="103"/>
      <c r="C101" s="103"/>
      <c r="D101" s="103"/>
      <c r="E101" s="23">
        <f>mai!G101</f>
        <v>0</v>
      </c>
      <c r="F101" s="44"/>
      <c r="G101" s="3">
        <f>SUM(H101:K101)</f>
        <v>0</v>
      </c>
      <c r="H101" s="3">
        <v>0</v>
      </c>
      <c r="I101" s="3">
        <v>0</v>
      </c>
      <c r="J101" s="3">
        <v>0</v>
      </c>
      <c r="K101" s="3">
        <v>0</v>
      </c>
    </row>
    <row r="102" spans="1:11">
      <c r="A102" s="103" t="s">
        <v>69</v>
      </c>
      <c r="B102" s="103"/>
      <c r="C102" s="103"/>
      <c r="D102" s="103"/>
      <c r="E102" s="23">
        <f>mai!G102</f>
        <v>-8862</v>
      </c>
      <c r="F102" s="44"/>
      <c r="G102" s="3">
        <f t="shared" si="17"/>
        <v>-8862</v>
      </c>
      <c r="H102" s="3">
        <f>H5-H34</f>
        <v>-8862</v>
      </c>
      <c r="I102" s="3">
        <f t="shared" ref="I102:K102" si="28">I5-I34</f>
        <v>0</v>
      </c>
      <c r="J102" s="3">
        <f t="shared" si="28"/>
        <v>0</v>
      </c>
      <c r="K102" s="3">
        <f t="shared" si="28"/>
        <v>0</v>
      </c>
    </row>
    <row r="104" spans="1:11">
      <c r="A104" s="6" t="s">
        <v>70</v>
      </c>
    </row>
    <row r="105" spans="1:11">
      <c r="A105" s="6" t="s">
        <v>71</v>
      </c>
      <c r="G105" s="6" t="s">
        <v>72</v>
      </c>
    </row>
    <row r="106" spans="1:11">
      <c r="A106" s="6" t="s">
        <v>73</v>
      </c>
      <c r="G106" s="6" t="s">
        <v>74</v>
      </c>
    </row>
  </sheetData>
  <mergeCells count="100">
    <mergeCell ref="A8:D8"/>
    <mergeCell ref="A2:K2"/>
    <mergeCell ref="A4:D4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80:D80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92:D92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98:D98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5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M107"/>
  <sheetViews>
    <sheetView view="pageBreakPreview" zoomScaleNormal="100" zoomScaleSheetLayoutView="100" workbookViewId="0">
      <selection activeCell="A2" sqref="A2:K2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98</v>
      </c>
    </row>
    <row r="2" spans="1:11">
      <c r="A2" s="99" t="s">
        <v>97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53" t="s">
        <v>82</v>
      </c>
      <c r="F4" s="53" t="s">
        <v>83</v>
      </c>
      <c r="G4" s="20" t="s">
        <v>84</v>
      </c>
      <c r="H4" s="53" t="s">
        <v>1</v>
      </c>
      <c r="I4" s="53" t="s">
        <v>2</v>
      </c>
      <c r="J4" s="53" t="s">
        <v>3</v>
      </c>
      <c r="K4" s="53" t="s">
        <v>4</v>
      </c>
    </row>
    <row r="5" spans="1:11">
      <c r="A5" s="101" t="s">
        <v>5</v>
      </c>
      <c r="B5" s="101"/>
      <c r="C5" s="101"/>
      <c r="D5" s="101"/>
      <c r="E5" s="24">
        <f>iul!G5</f>
        <v>43012.020000000004</v>
      </c>
      <c r="F5" s="22">
        <f>F6+F7+F11+F27</f>
        <v>190</v>
      </c>
      <c r="G5" s="21">
        <f>G6+G7+G11+G27</f>
        <v>43202.020000000004</v>
      </c>
      <c r="H5" s="21">
        <f>H6+H7+H11+H27</f>
        <v>6116</v>
      </c>
      <c r="I5" s="21">
        <f t="shared" ref="I5:K5" si="0">I6+I7+I11+I27</f>
        <v>7044</v>
      </c>
      <c r="J5" s="21">
        <f t="shared" si="0"/>
        <v>15290</v>
      </c>
      <c r="K5" s="21">
        <f t="shared" si="0"/>
        <v>14752.02</v>
      </c>
    </row>
    <row r="6" spans="1:11">
      <c r="A6" s="102" t="s">
        <v>6</v>
      </c>
      <c r="B6" s="102"/>
      <c r="C6" s="102"/>
      <c r="D6" s="102"/>
      <c r="E6" s="23">
        <f>iul!G6</f>
        <v>2271</v>
      </c>
      <c r="F6" s="55">
        <f>G6-E6</f>
        <v>10</v>
      </c>
      <c r="G6" s="4">
        <f>SUM(H6:K6)</f>
        <v>2281</v>
      </c>
      <c r="H6" s="4">
        <v>596</v>
      </c>
      <c r="I6" s="4">
        <v>725</v>
      </c>
      <c r="J6" s="4">
        <v>524</v>
      </c>
      <c r="K6" s="4">
        <v>436</v>
      </c>
    </row>
    <row r="7" spans="1:11">
      <c r="A7" s="102" t="s">
        <v>7</v>
      </c>
      <c r="B7" s="102"/>
      <c r="C7" s="102"/>
      <c r="D7" s="102"/>
      <c r="E7" s="23">
        <f>mai!G7</f>
        <v>4025</v>
      </c>
      <c r="F7" s="55">
        <f>SUM(F8:F10)</f>
        <v>0</v>
      </c>
      <c r="G7" s="4">
        <f>G8+G9 +G10</f>
        <v>4025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910</v>
      </c>
    </row>
    <row r="8" spans="1:11">
      <c r="A8" s="103" t="s">
        <v>8</v>
      </c>
      <c r="B8" s="103"/>
      <c r="C8" s="103"/>
      <c r="D8" s="103"/>
      <c r="E8" s="23">
        <f>mai!G8</f>
        <v>1113</v>
      </c>
      <c r="F8" s="57">
        <f>G8-E8</f>
        <v>0</v>
      </c>
      <c r="G8" s="3">
        <f>SUM(H8:K8)</f>
        <v>1113</v>
      </c>
      <c r="H8" s="3">
        <v>278</v>
      </c>
      <c r="I8" s="3">
        <v>279</v>
      </c>
      <c r="J8" s="3">
        <v>278</v>
      </c>
      <c r="K8" s="3">
        <v>278</v>
      </c>
    </row>
    <row r="9" spans="1:11">
      <c r="A9" s="103" t="s">
        <v>9</v>
      </c>
      <c r="B9" s="103"/>
      <c r="C9" s="103"/>
      <c r="D9" s="103"/>
      <c r="E9" s="23">
        <f>mai!G9</f>
        <v>2387</v>
      </c>
      <c r="F9" s="57">
        <f t="shared" ref="F9:F10" si="1">G9-E9</f>
        <v>0</v>
      </c>
      <c r="G9" s="3">
        <f>SUM(H9:K9)</f>
        <v>2387</v>
      </c>
      <c r="H9" s="3">
        <v>644</v>
      </c>
      <c r="I9" s="3">
        <v>621</v>
      </c>
      <c r="J9" s="3">
        <v>621</v>
      </c>
      <c r="K9" s="3">
        <v>501</v>
      </c>
    </row>
    <row r="10" spans="1:11">
      <c r="A10" s="106" t="s">
        <v>10</v>
      </c>
      <c r="B10" s="103"/>
      <c r="C10" s="103"/>
      <c r="D10" s="103"/>
      <c r="E10" s="23">
        <f>mai!G10</f>
        <v>525</v>
      </c>
      <c r="F10" s="57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mai!G11</f>
        <v>4077.02</v>
      </c>
      <c r="F11" s="55">
        <f>F12+F23</f>
        <v>0</v>
      </c>
      <c r="G11" s="4">
        <f t="shared" ref="G11:K11" si="2">G12+G23</f>
        <v>4077.02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962.02</v>
      </c>
    </row>
    <row r="12" spans="1:11">
      <c r="A12" s="107" t="s">
        <v>12</v>
      </c>
      <c r="B12" s="107"/>
      <c r="C12" s="107"/>
      <c r="D12" s="107"/>
      <c r="E12" s="23">
        <f>mai!G12</f>
        <v>2818.02</v>
      </c>
      <c r="F12" s="57">
        <f>SUM(F13:F22)</f>
        <v>0</v>
      </c>
      <c r="G12" s="3">
        <f>SUM(G13:G22)</f>
        <v>2818.02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677.02</v>
      </c>
    </row>
    <row r="13" spans="1:11">
      <c r="A13" s="103" t="s">
        <v>13</v>
      </c>
      <c r="B13" s="103"/>
      <c r="C13" s="103"/>
      <c r="D13" s="103"/>
      <c r="E13" s="23">
        <f>mai!G13</f>
        <v>0</v>
      </c>
      <c r="F13" s="57">
        <f t="shared" ref="F13:F33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mai!G14</f>
        <v>396</v>
      </c>
      <c r="F14" s="57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mai!G15</f>
        <v>0</v>
      </c>
      <c r="F15" s="57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mai!G16</f>
        <v>2066</v>
      </c>
      <c r="F16" s="57">
        <f t="shared" si="4"/>
        <v>0</v>
      </c>
      <c r="G16" s="3">
        <f t="shared" si="5"/>
        <v>2066</v>
      </c>
      <c r="H16" s="3">
        <v>538</v>
      </c>
      <c r="I16" s="3">
        <v>538</v>
      </c>
      <c r="J16" s="3">
        <v>495</v>
      </c>
      <c r="K16" s="3">
        <v>495</v>
      </c>
    </row>
    <row r="17" spans="1:11">
      <c r="A17" s="105" t="s">
        <v>17</v>
      </c>
      <c r="B17" s="105"/>
      <c r="C17" s="105"/>
      <c r="D17" s="105"/>
      <c r="E17" s="23">
        <f>mai!G17</f>
        <v>0</v>
      </c>
      <c r="F17" s="57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mai!G18</f>
        <v>0</v>
      </c>
      <c r="F18" s="57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mai!G19</f>
        <v>21.02</v>
      </c>
      <c r="F19" s="57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mai!G20</f>
        <v>35</v>
      </c>
      <c r="F20" s="57">
        <f t="shared" si="4"/>
        <v>0</v>
      </c>
      <c r="G20" s="3">
        <f t="shared" si="5"/>
        <v>35</v>
      </c>
      <c r="H20" s="3">
        <v>9</v>
      </c>
      <c r="I20" s="3">
        <v>9</v>
      </c>
      <c r="J20" s="3">
        <v>8</v>
      </c>
      <c r="K20" s="3">
        <v>9</v>
      </c>
    </row>
    <row r="21" spans="1:11">
      <c r="A21" s="104" t="s">
        <v>21</v>
      </c>
      <c r="B21" s="104"/>
      <c r="C21" s="104"/>
      <c r="D21" s="104"/>
      <c r="E21" s="23">
        <f>mai!G21</f>
        <v>300</v>
      </c>
      <c r="F21" s="57">
        <f t="shared" si="4"/>
        <v>0</v>
      </c>
      <c r="G21" s="3">
        <f t="shared" si="5"/>
        <v>300</v>
      </c>
      <c r="H21" s="3">
        <v>78</v>
      </c>
      <c r="I21" s="3">
        <v>78</v>
      </c>
      <c r="J21" s="3">
        <v>72</v>
      </c>
      <c r="K21" s="3">
        <v>72</v>
      </c>
    </row>
    <row r="22" spans="1:11">
      <c r="A22" s="104" t="s">
        <v>22</v>
      </c>
      <c r="B22" s="104"/>
      <c r="C22" s="104"/>
      <c r="D22" s="104"/>
      <c r="E22" s="23">
        <f>mai!G22</f>
        <v>0</v>
      </c>
      <c r="F22" s="57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mai!G23</f>
        <v>1259</v>
      </c>
      <c r="F23" s="57">
        <f>SUM(F24:F26)</f>
        <v>0</v>
      </c>
      <c r="G23" s="3">
        <f>G24+G25+G26</f>
        <v>1259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285</v>
      </c>
    </row>
    <row r="24" spans="1:11">
      <c r="A24" s="103" t="s">
        <v>24</v>
      </c>
      <c r="B24" s="103"/>
      <c r="C24" s="103"/>
      <c r="D24" s="103"/>
      <c r="E24" s="23">
        <f>mai!G24</f>
        <v>1259</v>
      </c>
      <c r="F24" s="57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mai!G25</f>
        <v>0</v>
      </c>
      <c r="F25" s="57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mai!G26</f>
        <v>0</v>
      </c>
      <c r="F26" s="57">
        <f t="shared" si="4"/>
        <v>0</v>
      </c>
      <c r="G26" s="3">
        <f>SUM(H26:K26)</f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102" t="s">
        <v>26</v>
      </c>
      <c r="B27" s="102"/>
      <c r="C27" s="102"/>
      <c r="D27" s="102"/>
      <c r="E27" s="23">
        <f>mai!G27</f>
        <v>32639</v>
      </c>
      <c r="F27" s="55">
        <f>SUM(F28:F33)</f>
        <v>180</v>
      </c>
      <c r="G27" s="4">
        <f>SUM(G28:G33)</f>
        <v>32819</v>
      </c>
      <c r="H27" s="4">
        <f t="shared" ref="H27:K27" si="7">SUM(H28:H33)</f>
        <v>3396</v>
      </c>
      <c r="I27" s="4">
        <f t="shared" si="7"/>
        <v>4222</v>
      </c>
      <c r="J27" s="4">
        <f t="shared" si="7"/>
        <v>12757</v>
      </c>
      <c r="K27" s="4">
        <f t="shared" si="7"/>
        <v>12444</v>
      </c>
    </row>
    <row r="28" spans="1:11">
      <c r="A28" s="108" t="s">
        <v>27</v>
      </c>
      <c r="B28" s="108"/>
      <c r="C28" s="108"/>
      <c r="D28" s="108"/>
      <c r="E28" s="23">
        <f>mai!G28</f>
        <v>465</v>
      </c>
      <c r="F28" s="57">
        <f t="shared" si="4"/>
        <v>0</v>
      </c>
      <c r="G28" s="3">
        <f>SUM(H28:K28)</f>
        <v>465</v>
      </c>
      <c r="H28" s="3">
        <v>95</v>
      </c>
      <c r="I28" s="3">
        <v>80</v>
      </c>
      <c r="J28" s="3">
        <v>210</v>
      </c>
      <c r="K28" s="3">
        <v>80</v>
      </c>
    </row>
    <row r="29" spans="1:11">
      <c r="A29" s="108" t="s">
        <v>85</v>
      </c>
      <c r="B29" s="108"/>
      <c r="C29" s="108"/>
      <c r="D29" s="108"/>
      <c r="E29" s="23">
        <f>mai!G29</f>
        <v>5578</v>
      </c>
      <c r="F29" s="57">
        <f t="shared" si="4"/>
        <v>0</v>
      </c>
      <c r="G29" s="3">
        <f>SUM(H29:K29)</f>
        <v>5578</v>
      </c>
      <c r="H29" s="3">
        <v>2789</v>
      </c>
      <c r="I29" s="3">
        <v>2789</v>
      </c>
      <c r="J29" s="3">
        <v>0</v>
      </c>
      <c r="K29" s="3">
        <v>0</v>
      </c>
    </row>
    <row r="30" spans="1:11">
      <c r="A30" s="109" t="s">
        <v>86</v>
      </c>
      <c r="B30" s="110"/>
      <c r="C30" s="110"/>
      <c r="D30" s="111"/>
      <c r="E30" s="23">
        <f>mai!G30</f>
        <v>23847</v>
      </c>
      <c r="F30" s="57">
        <f t="shared" si="4"/>
        <v>0</v>
      </c>
      <c r="G30" s="3">
        <f t="shared" ref="G30:G33" si="8">SUM(H30:K30)</f>
        <v>23847</v>
      </c>
      <c r="H30" s="3">
        <v>0</v>
      </c>
      <c r="I30" s="3">
        <v>782</v>
      </c>
      <c r="J30" s="3">
        <v>11532</v>
      </c>
      <c r="K30" s="3">
        <v>11533</v>
      </c>
    </row>
    <row r="31" spans="1:11">
      <c r="A31" s="109" t="s">
        <v>87</v>
      </c>
      <c r="B31" s="110"/>
      <c r="C31" s="110"/>
      <c r="D31" s="111"/>
      <c r="E31" s="23">
        <f>mai!G31</f>
        <v>1318</v>
      </c>
      <c r="F31" s="57">
        <f t="shared" si="4"/>
        <v>0</v>
      </c>
      <c r="G31" s="3">
        <f t="shared" si="8"/>
        <v>1318</v>
      </c>
      <c r="H31" s="3">
        <v>0</v>
      </c>
      <c r="I31" s="3">
        <v>262</v>
      </c>
      <c r="J31" s="3">
        <v>528</v>
      </c>
      <c r="K31" s="3">
        <v>528</v>
      </c>
    </row>
    <row r="32" spans="1:11">
      <c r="A32" s="109" t="s">
        <v>88</v>
      </c>
      <c r="B32" s="110"/>
      <c r="C32" s="110"/>
      <c r="D32" s="111"/>
      <c r="E32" s="23">
        <f>mai!G32</f>
        <v>936</v>
      </c>
      <c r="F32" s="57">
        <f t="shared" si="4"/>
        <v>0</v>
      </c>
      <c r="G32" s="3">
        <f t="shared" si="8"/>
        <v>936</v>
      </c>
      <c r="H32" s="3">
        <v>17</v>
      </c>
      <c r="I32" s="3">
        <v>309</v>
      </c>
      <c r="J32" s="3">
        <v>307</v>
      </c>
      <c r="K32" s="3">
        <v>303</v>
      </c>
    </row>
    <row r="33" spans="1:11" ht="17.25" customHeight="1">
      <c r="A33" s="112" t="s">
        <v>94</v>
      </c>
      <c r="B33" s="113"/>
      <c r="C33" s="113"/>
      <c r="D33" s="114"/>
      <c r="E33" s="23">
        <f>mai!G33</f>
        <v>495</v>
      </c>
      <c r="F33" s="57">
        <f t="shared" si="4"/>
        <v>180</v>
      </c>
      <c r="G33" s="3">
        <f t="shared" si="8"/>
        <v>675</v>
      </c>
      <c r="H33" s="3">
        <v>495</v>
      </c>
      <c r="I33" s="3">
        <v>0</v>
      </c>
      <c r="J33" s="3">
        <v>180</v>
      </c>
      <c r="K33" s="3">
        <v>0</v>
      </c>
    </row>
    <row r="34" spans="1:11">
      <c r="A34" s="101" t="s">
        <v>28</v>
      </c>
      <c r="B34" s="101"/>
      <c r="C34" s="101"/>
      <c r="D34" s="101"/>
      <c r="E34" s="25">
        <f>iul!G34</f>
        <v>51874.020000000004</v>
      </c>
      <c r="F34" s="54">
        <f t="shared" ref="F34:K34" si="9">F35+F41+F42+F47+F51+F55+F65+F71+F76+F80+F84+F87+F90+F95</f>
        <v>-5</v>
      </c>
      <c r="G34" s="2">
        <f t="shared" si="9"/>
        <v>52064.020000000004</v>
      </c>
      <c r="H34" s="2">
        <f t="shared" si="9"/>
        <v>14978</v>
      </c>
      <c r="I34" s="2">
        <f t="shared" si="9"/>
        <v>7044</v>
      </c>
      <c r="J34" s="2">
        <f t="shared" si="9"/>
        <v>15290</v>
      </c>
      <c r="K34" s="2">
        <f t="shared" si="9"/>
        <v>14752.02</v>
      </c>
    </row>
    <row r="35" spans="1:11">
      <c r="A35" s="102" t="s">
        <v>29</v>
      </c>
      <c r="B35" s="102"/>
      <c r="C35" s="102"/>
      <c r="D35" s="102"/>
      <c r="E35" s="23">
        <f>iul!G35</f>
        <v>4960</v>
      </c>
      <c r="F35" s="55">
        <f t="shared" ref="F35:K35" si="10">SUM(F36:F40)</f>
        <v>2</v>
      </c>
      <c r="G35" s="5">
        <f t="shared" si="10"/>
        <v>4962</v>
      </c>
      <c r="H35" s="5">
        <f t="shared" si="10"/>
        <v>1006</v>
      </c>
      <c r="I35" s="5">
        <f t="shared" si="10"/>
        <v>1149</v>
      </c>
      <c r="J35" s="5">
        <f t="shared" si="10"/>
        <v>1515.5</v>
      </c>
      <c r="K35" s="5">
        <f t="shared" si="10"/>
        <v>1291.5</v>
      </c>
    </row>
    <row r="36" spans="1:11">
      <c r="A36" s="115" t="s">
        <v>30</v>
      </c>
      <c r="B36" s="115"/>
      <c r="C36" s="115"/>
      <c r="D36" s="115"/>
      <c r="E36" s="23">
        <f>iul!G36</f>
        <v>2051.5</v>
      </c>
      <c r="F36" s="58">
        <f>G36-E36</f>
        <v>2</v>
      </c>
      <c r="G36" s="3">
        <f t="shared" ref="G36:G46" si="11">SUM(H36:K36)</f>
        <v>2053.5</v>
      </c>
      <c r="H36" s="3">
        <v>485</v>
      </c>
      <c r="I36" s="3">
        <v>564.5</v>
      </c>
      <c r="J36" s="3">
        <v>503</v>
      </c>
      <c r="K36" s="3">
        <v>501</v>
      </c>
    </row>
    <row r="37" spans="1:11">
      <c r="A37" s="103" t="s">
        <v>31</v>
      </c>
      <c r="B37" s="103"/>
      <c r="C37" s="103"/>
      <c r="D37" s="103"/>
      <c r="E37" s="23">
        <f>iul!G37</f>
        <v>1270.5</v>
      </c>
      <c r="F37" s="58">
        <f t="shared" ref="F37:F40" si="12">G37-E37</f>
        <v>0</v>
      </c>
      <c r="G37" s="3">
        <f t="shared" si="11"/>
        <v>1270.5</v>
      </c>
      <c r="H37" s="3">
        <v>298</v>
      </c>
      <c r="I37" s="3">
        <v>293.5</v>
      </c>
      <c r="J37" s="3">
        <v>425.5</v>
      </c>
      <c r="K37" s="3">
        <v>253.5</v>
      </c>
    </row>
    <row r="38" spans="1:11">
      <c r="A38" s="103" t="s">
        <v>32</v>
      </c>
      <c r="B38" s="103"/>
      <c r="C38" s="103"/>
      <c r="D38" s="103"/>
      <c r="E38" s="23">
        <f>iul!G38</f>
        <v>37</v>
      </c>
      <c r="F38" s="58">
        <f t="shared" si="12"/>
        <v>0</v>
      </c>
      <c r="G38" s="3">
        <f t="shared" si="11"/>
        <v>37</v>
      </c>
      <c r="H38" s="3">
        <v>10</v>
      </c>
      <c r="I38" s="3">
        <v>9</v>
      </c>
      <c r="J38" s="3">
        <v>9</v>
      </c>
      <c r="K38" s="3">
        <v>9</v>
      </c>
    </row>
    <row r="39" spans="1:11">
      <c r="A39" s="103" t="s">
        <v>33</v>
      </c>
      <c r="B39" s="103"/>
      <c r="C39" s="103"/>
      <c r="D39" s="103"/>
      <c r="E39" s="23">
        <f>iul!G39</f>
        <v>0</v>
      </c>
      <c r="F39" s="58">
        <f t="shared" si="12"/>
        <v>0</v>
      </c>
      <c r="G39" s="3">
        <f t="shared" si="1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103" t="s">
        <v>34</v>
      </c>
      <c r="B40" s="103"/>
      <c r="C40" s="103"/>
      <c r="D40" s="103"/>
      <c r="E40" s="23">
        <f>iul!G40</f>
        <v>1601</v>
      </c>
      <c r="F40" s="58">
        <f t="shared" si="12"/>
        <v>0</v>
      </c>
      <c r="G40" s="3">
        <f t="shared" si="11"/>
        <v>1601</v>
      </c>
      <c r="H40" s="3">
        <v>213</v>
      </c>
      <c r="I40" s="3">
        <v>282</v>
      </c>
      <c r="J40" s="3">
        <v>578</v>
      </c>
      <c r="K40" s="3">
        <v>528</v>
      </c>
    </row>
    <row r="41" spans="1:11">
      <c r="A41" s="102" t="s">
        <v>35</v>
      </c>
      <c r="B41" s="102"/>
      <c r="C41" s="102"/>
      <c r="D41" s="102"/>
      <c r="E41" s="23">
        <f>iul!G41</f>
        <v>0</v>
      </c>
      <c r="F41" s="55">
        <f>G41-E41</f>
        <v>0</v>
      </c>
      <c r="G41" s="5">
        <f t="shared" si="11"/>
        <v>0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102" t="s">
        <v>36</v>
      </c>
      <c r="B42" s="102"/>
      <c r="C42" s="102"/>
      <c r="D42" s="102"/>
      <c r="E42" s="23">
        <f>iul!G42</f>
        <v>0</v>
      </c>
      <c r="F42" s="55">
        <f>SUM(F43:F46)</f>
        <v>0</v>
      </c>
      <c r="G42" s="5">
        <f t="shared" si="11"/>
        <v>0</v>
      </c>
      <c r="H42" s="5">
        <f>H43+H44+H45+H46</f>
        <v>0</v>
      </c>
      <c r="I42" s="5">
        <f>I43+I44+I45+I46</f>
        <v>0</v>
      </c>
      <c r="J42" s="5">
        <f>J43+J44+J45+J46</f>
        <v>0</v>
      </c>
      <c r="K42" s="5">
        <f>K43+K44+K45+K46</f>
        <v>0</v>
      </c>
    </row>
    <row r="43" spans="1:11">
      <c r="A43" s="103" t="s">
        <v>30</v>
      </c>
      <c r="B43" s="103"/>
      <c r="C43" s="103"/>
      <c r="D43" s="103"/>
      <c r="E43" s="23">
        <f>iul!G43</f>
        <v>0</v>
      </c>
      <c r="F43" s="58">
        <f t="shared" ref="F43:F46" si="13">G43-E43</f>
        <v>0</v>
      </c>
      <c r="G43" s="3">
        <f t="shared" si="1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03" t="s">
        <v>31</v>
      </c>
      <c r="B44" s="103"/>
      <c r="C44" s="103"/>
      <c r="D44" s="103"/>
      <c r="E44" s="23">
        <f>iul!G44</f>
        <v>0</v>
      </c>
      <c r="F44" s="58">
        <f t="shared" si="13"/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32</v>
      </c>
      <c r="B45" s="103"/>
      <c r="C45" s="103"/>
      <c r="D45" s="103"/>
      <c r="E45" s="23">
        <f>iul!G45</f>
        <v>0</v>
      </c>
      <c r="F45" s="58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34</v>
      </c>
      <c r="B46" s="103"/>
      <c r="C46" s="103"/>
      <c r="D46" s="103"/>
      <c r="E46" s="23">
        <f>iul!G46</f>
        <v>0</v>
      </c>
      <c r="F46" s="58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2" t="s">
        <v>37</v>
      </c>
      <c r="B47" s="102"/>
      <c r="C47" s="102"/>
      <c r="D47" s="102"/>
      <c r="E47" s="23">
        <f>iul!G47</f>
        <v>0</v>
      </c>
      <c r="F47" s="55">
        <f>SUM(F48:F50)</f>
        <v>0</v>
      </c>
      <c r="G47" s="5">
        <f>SUM(H47:K47)</f>
        <v>0</v>
      </c>
      <c r="H47" s="5">
        <f>H48+H49+H50</f>
        <v>0</v>
      </c>
      <c r="I47" s="5">
        <f>I48+I49+I50</f>
        <v>0</v>
      </c>
      <c r="J47" s="5">
        <f>J48+J49+J50</f>
        <v>0</v>
      </c>
      <c r="K47" s="5">
        <f>K48+K49+K50</f>
        <v>0</v>
      </c>
    </row>
    <row r="48" spans="1:11">
      <c r="A48" s="103" t="s">
        <v>38</v>
      </c>
      <c r="B48" s="103"/>
      <c r="C48" s="103"/>
      <c r="D48" s="103"/>
      <c r="E48" s="23">
        <f>iul!G48</f>
        <v>0</v>
      </c>
      <c r="F48" s="58">
        <f t="shared" ref="F48:F50" si="14">G48-E48</f>
        <v>0</v>
      </c>
      <c r="G48" s="3">
        <f>SUM(H48:K48)</f>
        <v>0</v>
      </c>
      <c r="H48" s="3">
        <v>0</v>
      </c>
      <c r="I48" s="3">
        <v>0</v>
      </c>
      <c r="J48" s="3">
        <v>0</v>
      </c>
      <c r="K48" s="3">
        <v>0</v>
      </c>
    </row>
    <row r="49" spans="1:13">
      <c r="A49" s="103" t="s">
        <v>39</v>
      </c>
      <c r="B49" s="103"/>
      <c r="C49" s="103"/>
      <c r="D49" s="103"/>
      <c r="E49" s="23">
        <f>iul!G49</f>
        <v>0</v>
      </c>
      <c r="F49" s="58">
        <f t="shared" si="14"/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3">
      <c r="A50" s="103" t="s">
        <v>40</v>
      </c>
      <c r="B50" s="103"/>
      <c r="C50" s="103"/>
      <c r="D50" s="103"/>
      <c r="E50" s="23">
        <f>iul!G50</f>
        <v>0</v>
      </c>
      <c r="F50" s="58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3" ht="24" customHeight="1">
      <c r="A51" s="116" t="s">
        <v>41</v>
      </c>
      <c r="B51" s="117"/>
      <c r="C51" s="117"/>
      <c r="D51" s="118"/>
      <c r="E51" s="23">
        <f>iul!G51</f>
        <v>555.6</v>
      </c>
      <c r="F51" s="59">
        <f>SUM(F52:F54)</f>
        <v>0</v>
      </c>
      <c r="G51" s="5">
        <f>SUM(G52:G54)</f>
        <v>555.6</v>
      </c>
      <c r="H51" s="5">
        <f>H52+H53+H54</f>
        <v>144</v>
      </c>
      <c r="I51" s="5">
        <f>I52+I53+I54</f>
        <v>153.6</v>
      </c>
      <c r="J51" s="5">
        <f>J52+J53+J54</f>
        <v>128</v>
      </c>
      <c r="K51" s="5">
        <f>K52+K53+K54</f>
        <v>130</v>
      </c>
    </row>
    <row r="52" spans="1:13">
      <c r="A52" s="103" t="s">
        <v>30</v>
      </c>
      <c r="B52" s="103"/>
      <c r="C52" s="103"/>
      <c r="D52" s="103"/>
      <c r="E52" s="23">
        <f>iul!G52</f>
        <v>478.6</v>
      </c>
      <c r="F52" s="58">
        <f t="shared" ref="F52:F54" si="15">G52-E52</f>
        <v>0</v>
      </c>
      <c r="G52" s="3">
        <f>SUM(H52:K52)</f>
        <v>478.6</v>
      </c>
      <c r="H52" s="3">
        <v>117</v>
      </c>
      <c r="I52" s="3">
        <v>128.6</v>
      </c>
      <c r="J52" s="3">
        <v>117</v>
      </c>
      <c r="K52" s="3">
        <v>116</v>
      </c>
    </row>
    <row r="53" spans="1:13">
      <c r="A53" s="103" t="s">
        <v>31</v>
      </c>
      <c r="B53" s="103"/>
      <c r="C53" s="103"/>
      <c r="D53" s="103"/>
      <c r="E53" s="23">
        <f>iul!G53</f>
        <v>64</v>
      </c>
      <c r="F53" s="58">
        <f t="shared" si="15"/>
        <v>0</v>
      </c>
      <c r="G53" s="3">
        <f>SUM(H53:K53)</f>
        <v>64</v>
      </c>
      <c r="H53" s="3">
        <v>23</v>
      </c>
      <c r="I53" s="3">
        <v>22</v>
      </c>
      <c r="J53" s="3">
        <v>8</v>
      </c>
      <c r="K53" s="3">
        <v>11</v>
      </c>
    </row>
    <row r="54" spans="1:13">
      <c r="A54" s="103" t="s">
        <v>42</v>
      </c>
      <c r="B54" s="103"/>
      <c r="C54" s="103"/>
      <c r="D54" s="103"/>
      <c r="E54" s="23">
        <f>iul!G54</f>
        <v>13</v>
      </c>
      <c r="F54" s="58">
        <f t="shared" si="15"/>
        <v>0</v>
      </c>
      <c r="G54" s="3">
        <f>SUM(H54:K54)</f>
        <v>13</v>
      </c>
      <c r="H54" s="3">
        <v>4</v>
      </c>
      <c r="I54" s="3">
        <v>3</v>
      </c>
      <c r="J54" s="3">
        <v>3</v>
      </c>
      <c r="K54" s="3">
        <v>3</v>
      </c>
    </row>
    <row r="55" spans="1:13">
      <c r="A55" s="102" t="s">
        <v>43</v>
      </c>
      <c r="B55" s="102"/>
      <c r="C55" s="102"/>
      <c r="D55" s="102"/>
      <c r="E55" s="23">
        <f>iul!G55</f>
        <v>2647.42</v>
      </c>
      <c r="F55" s="55">
        <f>SUM(F56:F64)</f>
        <v>0</v>
      </c>
      <c r="G55" s="5">
        <f>SUM(H55:K55)</f>
        <v>2647.42</v>
      </c>
      <c r="H55" s="5">
        <f>SUM(H56:H64)</f>
        <v>515</v>
      </c>
      <c r="I55" s="5">
        <f>SUM(I56:I64)</f>
        <v>577.9</v>
      </c>
      <c r="J55" s="5">
        <f>SUM(J56:J64)</f>
        <v>901</v>
      </c>
      <c r="K55" s="5">
        <f>SUM(K56:K64)</f>
        <v>653.52</v>
      </c>
    </row>
    <row r="56" spans="1:13">
      <c r="A56" s="103" t="s">
        <v>44</v>
      </c>
      <c r="B56" s="103"/>
      <c r="C56" s="103"/>
      <c r="D56" s="103"/>
      <c r="E56" s="23">
        <f>iul!G56</f>
        <v>0</v>
      </c>
      <c r="F56" s="58">
        <f t="shared" ref="F56:F64" si="16">G56-E56</f>
        <v>0</v>
      </c>
      <c r="G56" s="7">
        <f t="shared" ref="G56:G99" si="17">SUM(H56:K56)</f>
        <v>0</v>
      </c>
      <c r="H56" s="7">
        <v>0</v>
      </c>
      <c r="I56" s="7">
        <v>0</v>
      </c>
      <c r="J56" s="7">
        <v>0</v>
      </c>
      <c r="K56" s="7">
        <v>0</v>
      </c>
    </row>
    <row r="57" spans="1:13">
      <c r="A57" s="103" t="s">
        <v>45</v>
      </c>
      <c r="B57" s="103"/>
      <c r="C57" s="103"/>
      <c r="D57" s="103"/>
      <c r="E57" s="23">
        <f>iul!G57</f>
        <v>91</v>
      </c>
      <c r="F57" s="62">
        <f t="shared" si="16"/>
        <v>0</v>
      </c>
      <c r="G57" s="7">
        <f t="shared" si="17"/>
        <v>91</v>
      </c>
      <c r="H57" s="7">
        <v>27</v>
      </c>
      <c r="I57" s="7">
        <v>27</v>
      </c>
      <c r="J57" s="7">
        <v>12</v>
      </c>
      <c r="K57" s="7">
        <v>25</v>
      </c>
    </row>
    <row r="58" spans="1:13">
      <c r="A58" s="103" t="s">
        <v>46</v>
      </c>
      <c r="B58" s="103"/>
      <c r="C58" s="103"/>
      <c r="D58" s="103"/>
      <c r="E58" s="23">
        <f>iul!G58</f>
        <v>438.9</v>
      </c>
      <c r="F58" s="58">
        <f t="shared" si="16"/>
        <v>0</v>
      </c>
      <c r="G58" s="3">
        <f t="shared" si="17"/>
        <v>438.9</v>
      </c>
      <c r="H58" s="3">
        <v>168</v>
      </c>
      <c r="I58" s="3">
        <v>26.9</v>
      </c>
      <c r="J58" s="3">
        <v>231.5</v>
      </c>
      <c r="K58" s="3">
        <v>12.5</v>
      </c>
      <c r="L58" s="8"/>
    </row>
    <row r="59" spans="1:13">
      <c r="A59" s="103" t="s">
        <v>47</v>
      </c>
      <c r="B59" s="103"/>
      <c r="C59" s="103"/>
      <c r="D59" s="103"/>
      <c r="E59" s="23">
        <f>iul!G59</f>
        <v>396</v>
      </c>
      <c r="F59" s="58">
        <f t="shared" si="16"/>
        <v>0</v>
      </c>
      <c r="G59" s="7">
        <f t="shared" si="17"/>
        <v>396</v>
      </c>
      <c r="H59" s="7">
        <v>103</v>
      </c>
      <c r="I59" s="7">
        <v>103</v>
      </c>
      <c r="J59" s="7">
        <v>95</v>
      </c>
      <c r="K59" s="7">
        <v>95</v>
      </c>
    </row>
    <row r="60" spans="1:13">
      <c r="A60" s="103" t="s">
        <v>48</v>
      </c>
      <c r="B60" s="103"/>
      <c r="C60" s="103"/>
      <c r="D60" s="103"/>
      <c r="E60" s="23">
        <f>iul!G60</f>
        <v>35</v>
      </c>
      <c r="F60" s="58">
        <f t="shared" si="16"/>
        <v>0</v>
      </c>
      <c r="G60" s="7">
        <f t="shared" si="17"/>
        <v>35</v>
      </c>
      <c r="H60" s="7">
        <v>9</v>
      </c>
      <c r="I60" s="7">
        <v>9</v>
      </c>
      <c r="J60" s="7">
        <v>8</v>
      </c>
      <c r="K60" s="7">
        <v>9</v>
      </c>
    </row>
    <row r="61" spans="1:13">
      <c r="A61" s="103" t="s">
        <v>49</v>
      </c>
      <c r="B61" s="103"/>
      <c r="C61" s="103"/>
      <c r="D61" s="103"/>
      <c r="E61" s="23">
        <f>iul!G61</f>
        <v>21.02</v>
      </c>
      <c r="F61" s="58">
        <f t="shared" si="16"/>
        <v>0</v>
      </c>
      <c r="G61" s="3">
        <f t="shared" si="17"/>
        <v>21.02</v>
      </c>
      <c r="H61" s="3">
        <v>5</v>
      </c>
      <c r="I61" s="3">
        <v>5</v>
      </c>
      <c r="J61" s="3">
        <v>5</v>
      </c>
      <c r="K61" s="3">
        <v>6.02</v>
      </c>
    </row>
    <row r="62" spans="1:13">
      <c r="A62" s="103" t="s">
        <v>50</v>
      </c>
      <c r="B62" s="103"/>
      <c r="C62" s="103"/>
      <c r="D62" s="103"/>
      <c r="E62" s="23">
        <f>iul!G62</f>
        <v>300</v>
      </c>
      <c r="F62" s="58">
        <f t="shared" si="16"/>
        <v>0</v>
      </c>
      <c r="G62" s="7">
        <f t="shared" si="17"/>
        <v>300</v>
      </c>
      <c r="H62" s="7">
        <v>78</v>
      </c>
      <c r="I62" s="7">
        <v>78</v>
      </c>
      <c r="J62" s="7">
        <v>72</v>
      </c>
      <c r="K62" s="7">
        <v>72</v>
      </c>
    </row>
    <row r="63" spans="1:13">
      <c r="A63" s="103" t="s">
        <v>51</v>
      </c>
      <c r="B63" s="103"/>
      <c r="C63" s="103"/>
      <c r="D63" s="103"/>
      <c r="E63" s="23">
        <f>iul!G63</f>
        <v>0</v>
      </c>
      <c r="F63" s="58">
        <f t="shared" si="16"/>
        <v>0</v>
      </c>
      <c r="G63" s="3">
        <f t="shared" si="17"/>
        <v>0</v>
      </c>
      <c r="H63" s="3">
        <v>0</v>
      </c>
      <c r="I63" s="3">
        <v>0</v>
      </c>
      <c r="J63" s="3">
        <v>0</v>
      </c>
      <c r="K63" s="3">
        <v>0</v>
      </c>
    </row>
    <row r="64" spans="1:13">
      <c r="A64" s="103" t="s">
        <v>52</v>
      </c>
      <c r="B64" s="103"/>
      <c r="C64" s="103"/>
      <c r="D64" s="103"/>
      <c r="E64" s="23">
        <f>iul!G64</f>
        <v>1365.5</v>
      </c>
      <c r="F64" s="58">
        <f t="shared" si="16"/>
        <v>0</v>
      </c>
      <c r="G64" s="3">
        <f t="shared" si="17"/>
        <v>1365.5</v>
      </c>
      <c r="H64" s="3">
        <v>125</v>
      </c>
      <c r="I64" s="3">
        <v>329</v>
      </c>
      <c r="J64" s="3">
        <v>477.5</v>
      </c>
      <c r="K64" s="3">
        <v>434</v>
      </c>
      <c r="L64" s="9"/>
      <c r="M64" s="10"/>
    </row>
    <row r="65" spans="1:11">
      <c r="A65" s="102" t="s">
        <v>53</v>
      </c>
      <c r="B65" s="102"/>
      <c r="C65" s="102"/>
      <c r="D65" s="102"/>
      <c r="E65" s="23">
        <f>iul!G65</f>
        <v>1275.5</v>
      </c>
      <c r="F65" s="55">
        <f>SUM(F66:F70)</f>
        <v>0</v>
      </c>
      <c r="G65" s="5">
        <f>SUM(H65:K65)</f>
        <v>1275.5</v>
      </c>
      <c r="H65" s="5">
        <f>SUM(H66:H70)</f>
        <v>1152</v>
      </c>
      <c r="I65" s="5">
        <f>SUM(I66:I70)</f>
        <v>78.5</v>
      </c>
      <c r="J65" s="5">
        <f>SUM(J66:J70)</f>
        <v>21</v>
      </c>
      <c r="K65" s="5">
        <f>SUM(K66:K70)</f>
        <v>24</v>
      </c>
    </row>
    <row r="66" spans="1:11">
      <c r="A66" s="103" t="s">
        <v>30</v>
      </c>
      <c r="B66" s="103"/>
      <c r="C66" s="103"/>
      <c r="D66" s="103"/>
      <c r="E66" s="23">
        <f>iul!G66</f>
        <v>59.5</v>
      </c>
      <c r="F66" s="58">
        <f t="shared" ref="F66:F70" si="18">G66-E66</f>
        <v>0</v>
      </c>
      <c r="G66" s="3">
        <f t="shared" si="17"/>
        <v>59.5</v>
      </c>
      <c r="H66" s="3">
        <v>16</v>
      </c>
      <c r="I66" s="3">
        <v>15.5</v>
      </c>
      <c r="J66" s="3">
        <v>14</v>
      </c>
      <c r="K66" s="3">
        <v>14</v>
      </c>
    </row>
    <row r="67" spans="1:11">
      <c r="A67" s="103" t="s">
        <v>31</v>
      </c>
      <c r="B67" s="103"/>
      <c r="C67" s="103"/>
      <c r="D67" s="103"/>
      <c r="E67" s="23">
        <f>iul!G67</f>
        <v>122</v>
      </c>
      <c r="F67" s="58">
        <f t="shared" si="18"/>
        <v>0</v>
      </c>
      <c r="G67" s="3">
        <f t="shared" si="17"/>
        <v>122</v>
      </c>
      <c r="H67" s="3">
        <v>43</v>
      </c>
      <c r="I67" s="3">
        <v>63</v>
      </c>
      <c r="J67" s="3">
        <v>6</v>
      </c>
      <c r="K67" s="3">
        <v>10</v>
      </c>
    </row>
    <row r="68" spans="1:11">
      <c r="A68" s="103" t="s">
        <v>76</v>
      </c>
      <c r="B68" s="103"/>
      <c r="C68" s="103"/>
      <c r="D68" s="103"/>
      <c r="E68" s="23">
        <f>iul!G68</f>
        <v>2</v>
      </c>
      <c r="F68" s="58">
        <f t="shared" si="18"/>
        <v>0</v>
      </c>
      <c r="G68" s="3">
        <f t="shared" si="17"/>
        <v>2</v>
      </c>
      <c r="H68" s="3">
        <v>1</v>
      </c>
      <c r="I68" s="3">
        <v>0</v>
      </c>
      <c r="J68" s="3">
        <v>1</v>
      </c>
      <c r="K68" s="3">
        <v>0</v>
      </c>
    </row>
    <row r="69" spans="1:11">
      <c r="A69" s="103" t="s">
        <v>77</v>
      </c>
      <c r="B69" s="103"/>
      <c r="C69" s="103"/>
      <c r="D69" s="103"/>
      <c r="E69" s="23">
        <f>iul!G69</f>
        <v>1017</v>
      </c>
      <c r="F69" s="58">
        <f t="shared" si="18"/>
        <v>0</v>
      </c>
      <c r="G69" s="3">
        <f t="shared" si="17"/>
        <v>1017</v>
      </c>
      <c r="H69" s="3">
        <v>1017</v>
      </c>
      <c r="I69" s="3">
        <v>0</v>
      </c>
      <c r="J69" s="3">
        <v>0</v>
      </c>
      <c r="K69" s="3">
        <v>0</v>
      </c>
    </row>
    <row r="70" spans="1:11">
      <c r="A70" s="103" t="s">
        <v>78</v>
      </c>
      <c r="B70" s="103"/>
      <c r="C70" s="103"/>
      <c r="D70" s="103"/>
      <c r="E70" s="23">
        <f>iul!G70</f>
        <v>75</v>
      </c>
      <c r="F70" s="58">
        <f t="shared" si="18"/>
        <v>0</v>
      </c>
      <c r="G70" s="3">
        <f t="shared" si="17"/>
        <v>75</v>
      </c>
      <c r="H70" s="3">
        <v>75</v>
      </c>
      <c r="I70" s="3">
        <v>0</v>
      </c>
      <c r="J70" s="3">
        <v>0</v>
      </c>
      <c r="K70" s="3">
        <v>0</v>
      </c>
    </row>
    <row r="71" spans="1:11">
      <c r="A71" s="102" t="s">
        <v>54</v>
      </c>
      <c r="B71" s="102"/>
      <c r="C71" s="102"/>
      <c r="D71" s="102"/>
      <c r="E71" s="23">
        <f>iul!G71</f>
        <v>1021</v>
      </c>
      <c r="F71" s="55">
        <f>SUM(F72:F75)</f>
        <v>0</v>
      </c>
      <c r="G71" s="5">
        <f t="shared" si="17"/>
        <v>1021</v>
      </c>
      <c r="H71" s="5">
        <f>SUM(H72:H75)</f>
        <v>383</v>
      </c>
      <c r="I71" s="5">
        <f>SUM(I72:I75)</f>
        <v>283</v>
      </c>
      <c r="J71" s="5">
        <f>SUM(J72:J75)</f>
        <v>282</v>
      </c>
      <c r="K71" s="5">
        <f>SUM(K72:K75)</f>
        <v>73</v>
      </c>
    </row>
    <row r="72" spans="1:11">
      <c r="A72" s="115" t="s">
        <v>30</v>
      </c>
      <c r="B72" s="115"/>
      <c r="C72" s="115"/>
      <c r="D72" s="115"/>
      <c r="E72" s="23">
        <f>iul!G72</f>
        <v>0</v>
      </c>
      <c r="F72" s="58">
        <f t="shared" ref="F72:F75" si="19">G72-E72</f>
        <v>0</v>
      </c>
      <c r="G72" s="3">
        <f t="shared" si="17"/>
        <v>0</v>
      </c>
      <c r="H72" s="3">
        <v>0</v>
      </c>
      <c r="I72" s="3">
        <v>0</v>
      </c>
      <c r="J72" s="3">
        <v>0</v>
      </c>
      <c r="K72" s="3">
        <v>0</v>
      </c>
    </row>
    <row r="73" spans="1:11">
      <c r="A73" s="103" t="s">
        <v>31</v>
      </c>
      <c r="B73" s="103"/>
      <c r="C73" s="103"/>
      <c r="D73" s="103"/>
      <c r="E73" s="23">
        <f>iul!G73</f>
        <v>646</v>
      </c>
      <c r="F73" s="58">
        <f t="shared" si="19"/>
        <v>0</v>
      </c>
      <c r="G73" s="3">
        <f t="shared" si="17"/>
        <v>646</v>
      </c>
      <c r="H73" s="3">
        <v>120</v>
      </c>
      <c r="I73" s="3">
        <v>246</v>
      </c>
      <c r="J73" s="3">
        <v>207</v>
      </c>
      <c r="K73" s="3">
        <v>73</v>
      </c>
    </row>
    <row r="74" spans="1:11">
      <c r="A74" s="103" t="s">
        <v>42</v>
      </c>
      <c r="B74" s="103"/>
      <c r="C74" s="103"/>
      <c r="D74" s="103"/>
      <c r="E74" s="23">
        <f>iul!G74</f>
        <v>150</v>
      </c>
      <c r="F74" s="58">
        <f t="shared" si="19"/>
        <v>0</v>
      </c>
      <c r="G74" s="3">
        <f t="shared" si="17"/>
        <v>150</v>
      </c>
      <c r="H74" s="3">
        <v>38</v>
      </c>
      <c r="I74" s="3">
        <v>37</v>
      </c>
      <c r="J74" s="3">
        <v>75</v>
      </c>
      <c r="K74" s="3">
        <v>0</v>
      </c>
    </row>
    <row r="75" spans="1:11">
      <c r="A75" s="103" t="s">
        <v>52</v>
      </c>
      <c r="B75" s="103"/>
      <c r="C75" s="103"/>
      <c r="D75" s="103"/>
      <c r="E75" s="23">
        <f>iul!G75</f>
        <v>225</v>
      </c>
      <c r="F75" s="58">
        <f t="shared" si="19"/>
        <v>0</v>
      </c>
      <c r="G75" s="3">
        <f t="shared" si="17"/>
        <v>225</v>
      </c>
      <c r="H75" s="3">
        <v>225</v>
      </c>
      <c r="I75" s="3">
        <v>0</v>
      </c>
      <c r="J75" s="3">
        <v>0</v>
      </c>
      <c r="K75" s="3">
        <v>0</v>
      </c>
    </row>
    <row r="76" spans="1:11">
      <c r="A76" s="120" t="s">
        <v>55</v>
      </c>
      <c r="B76" s="120"/>
      <c r="C76" s="120"/>
      <c r="D76" s="120"/>
      <c r="E76" s="23">
        <f>iul!G76</f>
        <v>2719</v>
      </c>
      <c r="F76" s="60">
        <f>SUM(F77:F79)</f>
        <v>8</v>
      </c>
      <c r="G76" s="5">
        <f>SUM(H76:K76)</f>
        <v>2727</v>
      </c>
      <c r="H76" s="5">
        <f>SUM(H77:H79)</f>
        <v>620</v>
      </c>
      <c r="I76" s="5">
        <f>SUM(I77:I79)</f>
        <v>688</v>
      </c>
      <c r="J76" s="5">
        <f>SUM(J77:J79)</f>
        <v>784</v>
      </c>
      <c r="K76" s="5">
        <f>SUM(K77:K79)</f>
        <v>635</v>
      </c>
    </row>
    <row r="77" spans="1:11">
      <c r="A77" s="103" t="s">
        <v>56</v>
      </c>
      <c r="B77" s="103"/>
      <c r="C77" s="103"/>
      <c r="D77" s="103"/>
      <c r="E77" s="23">
        <f>iul!G77</f>
        <v>1436</v>
      </c>
      <c r="F77" s="58">
        <f t="shared" ref="F77:F79" si="20">G77-E77</f>
        <v>0</v>
      </c>
      <c r="G77" s="3">
        <f t="shared" si="17"/>
        <v>1436</v>
      </c>
      <c r="H77" s="3">
        <v>351</v>
      </c>
      <c r="I77" s="3">
        <v>383</v>
      </c>
      <c r="J77" s="3">
        <v>336</v>
      </c>
      <c r="K77" s="3">
        <v>366</v>
      </c>
    </row>
    <row r="78" spans="1:11">
      <c r="A78" s="103" t="s">
        <v>57</v>
      </c>
      <c r="B78" s="103"/>
      <c r="C78" s="103"/>
      <c r="D78" s="103"/>
      <c r="E78" s="23">
        <f>iul!G78</f>
        <v>1233</v>
      </c>
      <c r="F78" s="58">
        <f t="shared" si="20"/>
        <v>8</v>
      </c>
      <c r="G78" s="3">
        <f t="shared" si="17"/>
        <v>1241</v>
      </c>
      <c r="H78" s="3">
        <v>256</v>
      </c>
      <c r="I78" s="3">
        <v>291</v>
      </c>
      <c r="J78" s="3">
        <v>439</v>
      </c>
      <c r="K78" s="3">
        <v>255</v>
      </c>
    </row>
    <row r="79" spans="1:11">
      <c r="A79" s="121" t="s">
        <v>58</v>
      </c>
      <c r="B79" s="121"/>
      <c r="C79" s="121"/>
      <c r="D79" s="121"/>
      <c r="E79" s="23">
        <f>iul!G79</f>
        <v>50</v>
      </c>
      <c r="F79" s="58">
        <f t="shared" si="20"/>
        <v>0</v>
      </c>
      <c r="G79" s="3">
        <f t="shared" si="17"/>
        <v>50</v>
      </c>
      <c r="H79" s="3">
        <v>13</v>
      </c>
      <c r="I79" s="3">
        <v>14</v>
      </c>
      <c r="J79" s="3">
        <v>9</v>
      </c>
      <c r="K79" s="3">
        <v>14</v>
      </c>
    </row>
    <row r="80" spans="1:11">
      <c r="A80" s="102" t="s">
        <v>59</v>
      </c>
      <c r="B80" s="102"/>
      <c r="C80" s="102"/>
      <c r="D80" s="102"/>
      <c r="E80" s="23">
        <f>iul!G80</f>
        <v>7023</v>
      </c>
      <c r="F80" s="55">
        <f>SUM(F81:F83)</f>
        <v>70</v>
      </c>
      <c r="G80" s="5">
        <f>SUM(H80:K80)</f>
        <v>7093</v>
      </c>
      <c r="H80" s="5">
        <f>SUM(H81:H83)</f>
        <v>3733</v>
      </c>
      <c r="I80" s="5">
        <f t="shared" ref="I80:K80" si="21">SUM(I81:I83)</f>
        <v>2985</v>
      </c>
      <c r="J80" s="5">
        <f t="shared" si="21"/>
        <v>290</v>
      </c>
      <c r="K80" s="5">
        <f t="shared" si="21"/>
        <v>85</v>
      </c>
    </row>
    <row r="81" spans="1:11">
      <c r="A81" s="103" t="s">
        <v>31</v>
      </c>
      <c r="B81" s="103"/>
      <c r="C81" s="103"/>
      <c r="D81" s="103"/>
      <c r="E81" s="23">
        <f>iul!G81</f>
        <v>416</v>
      </c>
      <c r="F81" s="58">
        <f t="shared" ref="F81:F83" si="22">G81-E81</f>
        <v>0</v>
      </c>
      <c r="G81" s="3">
        <f t="shared" si="17"/>
        <v>416</v>
      </c>
      <c r="H81" s="3">
        <v>90</v>
      </c>
      <c r="I81" s="3">
        <v>196</v>
      </c>
      <c r="J81" s="3">
        <v>45</v>
      </c>
      <c r="K81" s="3">
        <v>85</v>
      </c>
    </row>
    <row r="82" spans="1:11">
      <c r="A82" s="103" t="s">
        <v>60</v>
      </c>
      <c r="B82" s="103"/>
      <c r="C82" s="103"/>
      <c r="D82" s="103"/>
      <c r="E82" s="23">
        <f>iul!G82</f>
        <v>6607</v>
      </c>
      <c r="F82" s="58">
        <f t="shared" si="22"/>
        <v>70</v>
      </c>
      <c r="G82" s="3">
        <f t="shared" si="17"/>
        <v>6677</v>
      </c>
      <c r="H82" s="3">
        <v>3643</v>
      </c>
      <c r="I82" s="3">
        <v>2789</v>
      </c>
      <c r="J82" s="3">
        <v>245</v>
      </c>
      <c r="K82" s="3">
        <v>0</v>
      </c>
    </row>
    <row r="83" spans="1:11">
      <c r="A83" s="103" t="s">
        <v>33</v>
      </c>
      <c r="B83" s="103"/>
      <c r="C83" s="103"/>
      <c r="D83" s="103"/>
      <c r="E83" s="23">
        <f>iul!G83</f>
        <v>0</v>
      </c>
      <c r="F83" s="58">
        <f t="shared" si="22"/>
        <v>0</v>
      </c>
      <c r="G83" s="3">
        <f t="shared" si="17"/>
        <v>0</v>
      </c>
      <c r="H83" s="3">
        <v>0</v>
      </c>
      <c r="I83" s="3">
        <v>0</v>
      </c>
      <c r="J83" s="3">
        <v>0</v>
      </c>
      <c r="K83" s="3">
        <v>0</v>
      </c>
    </row>
    <row r="84" spans="1:11">
      <c r="A84" s="102" t="s">
        <v>61</v>
      </c>
      <c r="B84" s="102"/>
      <c r="C84" s="102"/>
      <c r="D84" s="102"/>
      <c r="E84" s="23">
        <f>iul!G84</f>
        <v>21892.5</v>
      </c>
      <c r="F84" s="55">
        <f>F85+F86</f>
        <v>0</v>
      </c>
      <c r="G84" s="5">
        <f t="shared" si="17"/>
        <v>21892.5</v>
      </c>
      <c r="H84" s="5">
        <f>SUM(H85:H86)</f>
        <v>686.5</v>
      </c>
      <c r="I84" s="5">
        <f>SUM(I85:I86)</f>
        <v>3</v>
      </c>
      <c r="J84" s="5">
        <f>SUM(J85:J86)</f>
        <v>10453</v>
      </c>
      <c r="K84" s="5">
        <f>SUM(K85:K86)</f>
        <v>10750</v>
      </c>
    </row>
    <row r="85" spans="1:11">
      <c r="A85" s="103" t="s">
        <v>31</v>
      </c>
      <c r="B85" s="103"/>
      <c r="C85" s="103"/>
      <c r="D85" s="103"/>
      <c r="E85" s="23">
        <f>iul!G85</f>
        <v>31.5</v>
      </c>
      <c r="F85" s="58">
        <f t="shared" ref="F85:F86" si="23">G85-E85</f>
        <v>0</v>
      </c>
      <c r="G85" s="3">
        <f t="shared" si="17"/>
        <v>31.5</v>
      </c>
      <c r="H85" s="3">
        <v>28.5</v>
      </c>
      <c r="I85" s="3">
        <v>3</v>
      </c>
      <c r="J85" s="3">
        <v>0</v>
      </c>
      <c r="K85" s="3">
        <v>0</v>
      </c>
    </row>
    <row r="86" spans="1:11">
      <c r="A86" s="103" t="s">
        <v>52</v>
      </c>
      <c r="B86" s="103"/>
      <c r="C86" s="103"/>
      <c r="D86" s="103"/>
      <c r="E86" s="23">
        <f>iul!G86</f>
        <v>21861</v>
      </c>
      <c r="F86" s="58">
        <f t="shared" si="23"/>
        <v>0</v>
      </c>
      <c r="G86" s="3">
        <f t="shared" si="17"/>
        <v>21861</v>
      </c>
      <c r="H86" s="3">
        <v>658</v>
      </c>
      <c r="I86" s="3">
        <v>0</v>
      </c>
      <c r="J86" s="3">
        <v>10453</v>
      </c>
      <c r="K86" s="3">
        <v>10750</v>
      </c>
    </row>
    <row r="87" spans="1:11">
      <c r="A87" s="102" t="s">
        <v>62</v>
      </c>
      <c r="B87" s="102"/>
      <c r="C87" s="102"/>
      <c r="D87" s="102"/>
      <c r="E87" s="23">
        <f>iul!G87</f>
        <v>0</v>
      </c>
      <c r="F87" s="55">
        <f>F88+F89</f>
        <v>0</v>
      </c>
      <c r="G87" s="5">
        <f t="shared" si="17"/>
        <v>0</v>
      </c>
      <c r="H87" s="5">
        <f>SUM(H88:H89)</f>
        <v>0</v>
      </c>
      <c r="I87" s="5">
        <f>SUM(I88:I89)</f>
        <v>0</v>
      </c>
      <c r="J87" s="5">
        <f>SUM(J88:J89)</f>
        <v>0</v>
      </c>
      <c r="K87" s="5">
        <f>SUM(K88:K89)</f>
        <v>0</v>
      </c>
    </row>
    <row r="88" spans="1:11">
      <c r="A88" s="103" t="s">
        <v>31</v>
      </c>
      <c r="B88" s="103"/>
      <c r="C88" s="103"/>
      <c r="D88" s="103"/>
      <c r="E88" s="23">
        <f>iul!G88</f>
        <v>0</v>
      </c>
      <c r="F88" s="58">
        <f t="shared" ref="F88:F89" si="24">G88-E88</f>
        <v>0</v>
      </c>
      <c r="G88" s="3">
        <f t="shared" si="17"/>
        <v>0</v>
      </c>
      <c r="H88" s="3">
        <v>0</v>
      </c>
      <c r="I88" s="3">
        <v>0</v>
      </c>
      <c r="J88" s="3">
        <v>0</v>
      </c>
      <c r="K88" s="3">
        <v>0</v>
      </c>
    </row>
    <row r="89" spans="1:11">
      <c r="A89" s="103" t="s">
        <v>52</v>
      </c>
      <c r="B89" s="103"/>
      <c r="C89" s="103"/>
      <c r="D89" s="103"/>
      <c r="E89" s="23">
        <f>iul!G89</f>
        <v>0</v>
      </c>
      <c r="F89" s="58">
        <f t="shared" si="24"/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2" t="s">
        <v>63</v>
      </c>
      <c r="B90" s="102"/>
      <c r="C90" s="102"/>
      <c r="D90" s="102"/>
      <c r="E90" s="23">
        <f>iul!G90</f>
        <v>9344.75</v>
      </c>
      <c r="F90" s="55">
        <f>SUM(F91:F94)</f>
        <v>-73</v>
      </c>
      <c r="G90" s="5">
        <f>SUM(H90:K90)</f>
        <v>9271.75</v>
      </c>
      <c r="H90" s="5">
        <f>SUM(H91:H94)</f>
        <v>6600.5</v>
      </c>
      <c r="I90" s="5">
        <f>SUM(I91:I94)</f>
        <v>1010.75</v>
      </c>
      <c r="J90" s="5">
        <f>SUM(J91:J94)</f>
        <v>624.5</v>
      </c>
      <c r="K90" s="5">
        <f>SUM(K91:K94)</f>
        <v>1036</v>
      </c>
    </row>
    <row r="91" spans="1:11">
      <c r="A91" s="103" t="s">
        <v>64</v>
      </c>
      <c r="B91" s="103"/>
      <c r="C91" s="103"/>
      <c r="D91" s="103"/>
      <c r="E91" s="23">
        <f>iul!G91</f>
        <v>0</v>
      </c>
      <c r="F91" s="58">
        <f t="shared" ref="F91:F94" si="25">G91-E91</f>
        <v>0</v>
      </c>
      <c r="G91" s="3">
        <f t="shared" si="17"/>
        <v>0</v>
      </c>
      <c r="H91" s="3">
        <v>0</v>
      </c>
      <c r="I91" s="3">
        <v>0</v>
      </c>
      <c r="J91" s="3">
        <v>0</v>
      </c>
      <c r="K91" s="3">
        <v>0</v>
      </c>
    </row>
    <row r="92" spans="1:11">
      <c r="A92" s="103" t="s">
        <v>65</v>
      </c>
      <c r="B92" s="103"/>
      <c r="C92" s="103"/>
      <c r="D92" s="103"/>
      <c r="E92" s="23">
        <f>iul!G92</f>
        <v>424.75</v>
      </c>
      <c r="F92" s="58">
        <f t="shared" si="25"/>
        <v>0</v>
      </c>
      <c r="G92" s="3">
        <f t="shared" si="17"/>
        <v>424.75</v>
      </c>
      <c r="H92" s="3">
        <v>238</v>
      </c>
      <c r="I92" s="3">
        <v>98.75</v>
      </c>
      <c r="J92" s="3">
        <v>-165</v>
      </c>
      <c r="K92" s="3">
        <v>253</v>
      </c>
    </row>
    <row r="93" spans="1:11">
      <c r="A93" s="103" t="s">
        <v>33</v>
      </c>
      <c r="B93" s="103"/>
      <c r="C93" s="103"/>
      <c r="D93" s="103"/>
      <c r="E93" s="23">
        <f>iul!G93</f>
        <v>0</v>
      </c>
      <c r="F93" s="58">
        <f t="shared" si="25"/>
        <v>0</v>
      </c>
      <c r="G93" s="3">
        <f>SUM(H93:K93)</f>
        <v>0</v>
      </c>
      <c r="H93" s="3">
        <v>0</v>
      </c>
      <c r="I93" s="3">
        <v>0</v>
      </c>
      <c r="J93" s="3">
        <v>0</v>
      </c>
      <c r="K93" s="3">
        <v>0</v>
      </c>
    </row>
    <row r="94" spans="1:11">
      <c r="A94" s="103" t="s">
        <v>52</v>
      </c>
      <c r="B94" s="103"/>
      <c r="C94" s="103"/>
      <c r="D94" s="103"/>
      <c r="E94" s="23">
        <f>iul!G94</f>
        <v>8920</v>
      </c>
      <c r="F94" s="58">
        <f t="shared" si="25"/>
        <v>-73</v>
      </c>
      <c r="G94" s="3">
        <f t="shared" si="17"/>
        <v>8847</v>
      </c>
      <c r="H94" s="3">
        <v>6362.5</v>
      </c>
      <c r="I94" s="3">
        <v>912</v>
      </c>
      <c r="J94" s="3">
        <v>789.5</v>
      </c>
      <c r="K94" s="3">
        <v>783</v>
      </c>
    </row>
    <row r="95" spans="1:11">
      <c r="A95" s="102" t="s">
        <v>66</v>
      </c>
      <c r="B95" s="102"/>
      <c r="C95" s="102"/>
      <c r="D95" s="102"/>
      <c r="E95" s="23">
        <f>iul!G95</f>
        <v>435.25</v>
      </c>
      <c r="F95" s="55">
        <f>SUM(F96:F99)</f>
        <v>-12</v>
      </c>
      <c r="G95" s="5">
        <f>SUM(H95:K95)</f>
        <v>618.25</v>
      </c>
      <c r="H95" s="5">
        <f>SUM(H96:H100)</f>
        <v>138</v>
      </c>
      <c r="I95" s="5">
        <f t="shared" ref="I95:K95" si="26">SUM(I96:I100)</f>
        <v>115.25</v>
      </c>
      <c r="J95" s="5">
        <f t="shared" si="26"/>
        <v>291</v>
      </c>
      <c r="K95" s="5">
        <f t="shared" si="26"/>
        <v>74</v>
      </c>
    </row>
    <row r="96" spans="1:11">
      <c r="A96" s="103" t="s">
        <v>30</v>
      </c>
      <c r="B96" s="103"/>
      <c r="C96" s="103"/>
      <c r="D96" s="103"/>
      <c r="E96" s="23">
        <f>iul!G96</f>
        <v>278.25</v>
      </c>
      <c r="F96" s="58">
        <f t="shared" ref="F96:F100" si="27">G96-E96</f>
        <v>0</v>
      </c>
      <c r="G96" s="3">
        <f t="shared" si="17"/>
        <v>278.25</v>
      </c>
      <c r="H96" s="3">
        <v>68</v>
      </c>
      <c r="I96" s="3">
        <v>75.25</v>
      </c>
      <c r="J96" s="3">
        <v>68</v>
      </c>
      <c r="K96" s="3">
        <v>67</v>
      </c>
    </row>
    <row r="97" spans="1:11">
      <c r="A97" s="103" t="s">
        <v>65</v>
      </c>
      <c r="B97" s="103"/>
      <c r="C97" s="103"/>
      <c r="D97" s="103"/>
      <c r="E97" s="23">
        <f>iul!G97</f>
        <v>129</v>
      </c>
      <c r="F97" s="58">
        <f t="shared" si="27"/>
        <v>0</v>
      </c>
      <c r="G97" s="3">
        <f t="shared" si="17"/>
        <v>129</v>
      </c>
      <c r="H97" s="3">
        <v>48</v>
      </c>
      <c r="I97" s="3">
        <v>38</v>
      </c>
      <c r="J97" s="3">
        <v>38</v>
      </c>
      <c r="K97" s="3">
        <v>5</v>
      </c>
    </row>
    <row r="98" spans="1:11">
      <c r="A98" s="103" t="s">
        <v>42</v>
      </c>
      <c r="B98" s="103"/>
      <c r="C98" s="103"/>
      <c r="D98" s="103"/>
      <c r="E98" s="23">
        <f>iul!G98</f>
        <v>8</v>
      </c>
      <c r="F98" s="58">
        <f t="shared" si="27"/>
        <v>0</v>
      </c>
      <c r="G98" s="3">
        <f t="shared" si="17"/>
        <v>8</v>
      </c>
      <c r="H98" s="3">
        <v>2</v>
      </c>
      <c r="I98" s="3">
        <v>2</v>
      </c>
      <c r="J98" s="3">
        <v>2</v>
      </c>
      <c r="K98" s="3">
        <v>2</v>
      </c>
    </row>
    <row r="99" spans="1:11">
      <c r="A99" s="103" t="s">
        <v>52</v>
      </c>
      <c r="B99" s="103"/>
      <c r="C99" s="103"/>
      <c r="D99" s="103"/>
      <c r="E99" s="23">
        <f>iul!G99</f>
        <v>20</v>
      </c>
      <c r="F99" s="58">
        <f t="shared" si="27"/>
        <v>-12</v>
      </c>
      <c r="G99" s="3">
        <f t="shared" si="17"/>
        <v>8</v>
      </c>
      <c r="H99" s="3">
        <v>20</v>
      </c>
      <c r="I99" s="3">
        <v>0</v>
      </c>
      <c r="J99" s="3">
        <v>-12</v>
      </c>
      <c r="K99" s="3">
        <v>0</v>
      </c>
    </row>
    <row r="100" spans="1:11">
      <c r="A100" s="103" t="s">
        <v>77</v>
      </c>
      <c r="B100" s="103"/>
      <c r="C100" s="103"/>
      <c r="D100" s="103"/>
      <c r="E100" s="23">
        <v>0</v>
      </c>
      <c r="F100" s="58">
        <f t="shared" si="27"/>
        <v>0</v>
      </c>
      <c r="G100" s="3">
        <v>0</v>
      </c>
      <c r="H100" s="3">
        <v>0</v>
      </c>
      <c r="I100" s="3">
        <v>0</v>
      </c>
      <c r="J100" s="3">
        <v>195</v>
      </c>
      <c r="K100" s="3">
        <v>0</v>
      </c>
    </row>
    <row r="101" spans="1:11">
      <c r="A101" s="122" t="s">
        <v>67</v>
      </c>
      <c r="B101" s="122"/>
      <c r="C101" s="122"/>
      <c r="D101" s="122"/>
      <c r="E101" s="23">
        <f>iul!G100</f>
        <v>-8862</v>
      </c>
      <c r="F101" s="61">
        <f>F102+F103</f>
        <v>0</v>
      </c>
      <c r="G101" s="5">
        <f>G5-G34</f>
        <v>-8862</v>
      </c>
      <c r="H101" s="5">
        <f t="shared" ref="H101:K101" si="28">H5-H34</f>
        <v>-8862</v>
      </c>
      <c r="I101" s="5">
        <f t="shared" si="28"/>
        <v>0</v>
      </c>
      <c r="J101" s="5">
        <f t="shared" si="28"/>
        <v>0</v>
      </c>
      <c r="K101" s="5">
        <f t="shared" si="28"/>
        <v>0</v>
      </c>
    </row>
    <row r="102" spans="1:11">
      <c r="A102" s="103" t="s">
        <v>68</v>
      </c>
      <c r="B102" s="103"/>
      <c r="C102" s="103"/>
      <c r="D102" s="103"/>
      <c r="E102" s="23">
        <f>iul!G101</f>
        <v>0</v>
      </c>
      <c r="F102" s="56"/>
      <c r="G102" s="3">
        <f>SUM(H102:K102)</f>
        <v>0</v>
      </c>
      <c r="H102" s="3">
        <v>0</v>
      </c>
      <c r="I102" s="3">
        <v>0</v>
      </c>
      <c r="J102" s="3">
        <v>0</v>
      </c>
      <c r="K102" s="3">
        <v>0</v>
      </c>
    </row>
    <row r="103" spans="1:11">
      <c r="A103" s="103" t="s">
        <v>69</v>
      </c>
      <c r="B103" s="103"/>
      <c r="C103" s="103"/>
      <c r="D103" s="103"/>
      <c r="E103" s="23">
        <f>iul!G102</f>
        <v>-8862</v>
      </c>
      <c r="F103" s="56"/>
      <c r="G103" s="3">
        <f>SUM(H103:K103)</f>
        <v>-8862</v>
      </c>
      <c r="H103" s="71">
        <f>H5-H34</f>
        <v>-8862</v>
      </c>
      <c r="I103" s="3">
        <f t="shared" ref="I103:K103" si="29">I5-I34</f>
        <v>0</v>
      </c>
      <c r="J103" s="3">
        <f t="shared" si="29"/>
        <v>0</v>
      </c>
      <c r="K103" s="3">
        <f t="shared" si="29"/>
        <v>0</v>
      </c>
    </row>
    <row r="105" spans="1:11">
      <c r="A105" s="6" t="s">
        <v>70</v>
      </c>
    </row>
    <row r="106" spans="1:11">
      <c r="A106" s="6" t="s">
        <v>71</v>
      </c>
      <c r="G106" s="6" t="s">
        <v>72</v>
      </c>
    </row>
    <row r="107" spans="1:11">
      <c r="A107" s="6" t="s">
        <v>73</v>
      </c>
      <c r="G107" s="6" t="s">
        <v>74</v>
      </c>
    </row>
  </sheetData>
  <mergeCells count="101">
    <mergeCell ref="A99:D99"/>
    <mergeCell ref="A101:D101"/>
    <mergeCell ref="A102:D102"/>
    <mergeCell ref="A103:D103"/>
    <mergeCell ref="A100:D100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:K2"/>
    <mergeCell ref="A4:D4"/>
    <mergeCell ref="A5:D5"/>
    <mergeCell ref="A6:D6"/>
    <mergeCell ref="A7:D7"/>
    <mergeCell ref="A8:D8"/>
    <mergeCell ref="A15:D15"/>
    <mergeCell ref="A16:D16"/>
    <mergeCell ref="A17:D17"/>
  </mergeCells>
  <pageMargins left="0.7" right="0.7" top="0.75" bottom="0.75" header="0.3" footer="0.3"/>
  <pageSetup scale="82" orientation="portrait" r:id="rId1"/>
  <rowBreaks count="1" manualBreakCount="1">
    <brk id="5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108"/>
  <sheetViews>
    <sheetView view="pageBreakPreview" zoomScaleNormal="100" zoomScaleSheetLayoutView="100" workbookViewId="0">
      <selection activeCell="A27" sqref="A27:D27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G1" s="6" t="s">
        <v>101</v>
      </c>
    </row>
    <row r="2" spans="1:11">
      <c r="A2" s="99" t="s">
        <v>99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70" t="s">
        <v>82</v>
      </c>
      <c r="F4" s="70" t="s">
        <v>83</v>
      </c>
      <c r="G4" s="20" t="s">
        <v>84</v>
      </c>
      <c r="H4" s="70" t="s">
        <v>1</v>
      </c>
      <c r="I4" s="70" t="s">
        <v>2</v>
      </c>
      <c r="J4" s="70" t="s">
        <v>3</v>
      </c>
      <c r="K4" s="70" t="s">
        <v>4</v>
      </c>
    </row>
    <row r="5" spans="1:11">
      <c r="A5" s="101" t="s">
        <v>5</v>
      </c>
      <c r="B5" s="101"/>
      <c r="C5" s="101"/>
      <c r="D5" s="101"/>
      <c r="E5" s="24">
        <f>sep!G5</f>
        <v>43202.020000000004</v>
      </c>
      <c r="F5" s="22">
        <f>F6+F7+F11+F28</f>
        <v>-37</v>
      </c>
      <c r="G5" s="21">
        <f>G6+G7+G11+G28</f>
        <v>43165.020000000004</v>
      </c>
      <c r="H5" s="21">
        <f>H6+H7+H11+H28</f>
        <v>6116</v>
      </c>
      <c r="I5" s="21">
        <f t="shared" ref="I5:K5" si="0">I6+I7+I11+I28</f>
        <v>7044</v>
      </c>
      <c r="J5" s="21">
        <f t="shared" si="0"/>
        <v>15290</v>
      </c>
      <c r="K5" s="21">
        <f t="shared" si="0"/>
        <v>14715.02</v>
      </c>
    </row>
    <row r="6" spans="1:11">
      <c r="A6" s="102" t="s">
        <v>6</v>
      </c>
      <c r="B6" s="102"/>
      <c r="C6" s="102"/>
      <c r="D6" s="102"/>
      <c r="E6" s="23">
        <f>sep!G6</f>
        <v>2281</v>
      </c>
      <c r="F6" s="63">
        <f>G6-E6</f>
        <v>62</v>
      </c>
      <c r="G6" s="4">
        <f>SUM(H6:K6)</f>
        <v>2343</v>
      </c>
      <c r="H6" s="4">
        <v>596</v>
      </c>
      <c r="I6" s="4">
        <v>725</v>
      </c>
      <c r="J6" s="4">
        <v>524</v>
      </c>
      <c r="K6" s="4">
        <v>498</v>
      </c>
    </row>
    <row r="7" spans="1:11">
      <c r="A7" s="102" t="s">
        <v>7</v>
      </c>
      <c r="B7" s="102"/>
      <c r="C7" s="102"/>
      <c r="D7" s="102"/>
      <c r="E7" s="23">
        <f>sep!G7</f>
        <v>4025</v>
      </c>
      <c r="F7" s="63">
        <f>SUM(F8:F10)</f>
        <v>0</v>
      </c>
      <c r="G7" s="4">
        <f>G8+G9 +G10</f>
        <v>4025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910</v>
      </c>
    </row>
    <row r="8" spans="1:11">
      <c r="A8" s="103" t="s">
        <v>8</v>
      </c>
      <c r="B8" s="103"/>
      <c r="C8" s="103"/>
      <c r="D8" s="103"/>
      <c r="E8" s="23">
        <f>sep!G8</f>
        <v>1113</v>
      </c>
      <c r="F8" s="69">
        <f>G8-E8</f>
        <v>0</v>
      </c>
      <c r="G8" s="3">
        <f>SUM(H8:K8)</f>
        <v>1113</v>
      </c>
      <c r="H8" s="3">
        <v>278</v>
      </c>
      <c r="I8" s="3">
        <v>279</v>
      </c>
      <c r="J8" s="3">
        <v>278</v>
      </c>
      <c r="K8" s="3">
        <v>278</v>
      </c>
    </row>
    <row r="9" spans="1:11">
      <c r="A9" s="103" t="s">
        <v>9</v>
      </c>
      <c r="B9" s="103"/>
      <c r="C9" s="103"/>
      <c r="D9" s="103"/>
      <c r="E9" s="23">
        <f>sep!G9</f>
        <v>2387</v>
      </c>
      <c r="F9" s="69">
        <f t="shared" ref="F9:F10" si="1">G9-E9</f>
        <v>0</v>
      </c>
      <c r="G9" s="3">
        <f>SUM(H9:K9)</f>
        <v>2387</v>
      </c>
      <c r="H9" s="3">
        <v>644</v>
      </c>
      <c r="I9" s="3">
        <v>621</v>
      </c>
      <c r="J9" s="3">
        <v>621</v>
      </c>
      <c r="K9" s="3">
        <v>501</v>
      </c>
    </row>
    <row r="10" spans="1:11">
      <c r="A10" s="106" t="s">
        <v>10</v>
      </c>
      <c r="B10" s="103"/>
      <c r="C10" s="103"/>
      <c r="D10" s="103"/>
      <c r="E10" s="23">
        <f>sep!G10</f>
        <v>525</v>
      </c>
      <c r="F10" s="69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sep!G11</f>
        <v>4077.02</v>
      </c>
      <c r="F11" s="63">
        <f>F12+F23</f>
        <v>-99</v>
      </c>
      <c r="G11" s="4">
        <f t="shared" ref="G11:K11" si="2">G12+G23</f>
        <v>3978.02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863.02</v>
      </c>
    </row>
    <row r="12" spans="1:11">
      <c r="A12" s="107" t="s">
        <v>12</v>
      </c>
      <c r="B12" s="107"/>
      <c r="C12" s="107"/>
      <c r="D12" s="107"/>
      <c r="E12" s="23">
        <f>sep!G12</f>
        <v>2818.02</v>
      </c>
      <c r="F12" s="69">
        <f>SUM(F13:F22)</f>
        <v>-99</v>
      </c>
      <c r="G12" s="3">
        <f>SUM(G13:G22)</f>
        <v>2719.02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578.02</v>
      </c>
    </row>
    <row r="13" spans="1:11">
      <c r="A13" s="103" t="s">
        <v>13</v>
      </c>
      <c r="B13" s="103"/>
      <c r="C13" s="103"/>
      <c r="D13" s="103"/>
      <c r="E13" s="23">
        <f>sep!G13</f>
        <v>0</v>
      </c>
      <c r="F13" s="69">
        <f t="shared" ref="F13:F34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sep!G14</f>
        <v>396</v>
      </c>
      <c r="F14" s="69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sep!G15</f>
        <v>0</v>
      </c>
      <c r="F15" s="69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sep!G16</f>
        <v>2066</v>
      </c>
      <c r="F16" s="69">
        <f t="shared" si="4"/>
        <v>0</v>
      </c>
      <c r="G16" s="3">
        <f t="shared" si="5"/>
        <v>2066</v>
      </c>
      <c r="H16" s="3">
        <v>538</v>
      </c>
      <c r="I16" s="3">
        <v>538</v>
      </c>
      <c r="J16" s="3">
        <v>495</v>
      </c>
      <c r="K16" s="3">
        <v>495</v>
      </c>
    </row>
    <row r="17" spans="1:11">
      <c r="A17" s="105" t="s">
        <v>17</v>
      </c>
      <c r="B17" s="105"/>
      <c r="C17" s="105"/>
      <c r="D17" s="105"/>
      <c r="E17" s="23">
        <f>sep!G17</f>
        <v>0</v>
      </c>
      <c r="F17" s="69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sep!G18</f>
        <v>0</v>
      </c>
      <c r="F18" s="69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sep!G19</f>
        <v>21.02</v>
      </c>
      <c r="F19" s="69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sep!G20</f>
        <v>35</v>
      </c>
      <c r="F20" s="69">
        <f t="shared" si="4"/>
        <v>0</v>
      </c>
      <c r="G20" s="3">
        <f t="shared" si="5"/>
        <v>35</v>
      </c>
      <c r="H20" s="3">
        <v>9</v>
      </c>
      <c r="I20" s="3">
        <v>9</v>
      </c>
      <c r="J20" s="3">
        <v>8</v>
      </c>
      <c r="K20" s="3">
        <v>9</v>
      </c>
    </row>
    <row r="21" spans="1:11">
      <c r="A21" s="104" t="s">
        <v>21</v>
      </c>
      <c r="B21" s="104"/>
      <c r="C21" s="104"/>
      <c r="D21" s="104"/>
      <c r="E21" s="23">
        <f>sep!G21</f>
        <v>300</v>
      </c>
      <c r="F21" s="69">
        <f t="shared" si="4"/>
        <v>-99</v>
      </c>
      <c r="G21" s="3">
        <f t="shared" si="5"/>
        <v>201</v>
      </c>
      <c r="H21" s="3">
        <v>78</v>
      </c>
      <c r="I21" s="3">
        <v>78</v>
      </c>
      <c r="J21" s="3">
        <v>72</v>
      </c>
      <c r="K21" s="3">
        <v>-27</v>
      </c>
    </row>
    <row r="22" spans="1:11">
      <c r="A22" s="104" t="s">
        <v>22</v>
      </c>
      <c r="B22" s="104"/>
      <c r="C22" s="104"/>
      <c r="D22" s="104"/>
      <c r="E22" s="23">
        <f>sep!G22</f>
        <v>0</v>
      </c>
      <c r="F22" s="69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sep!G23</f>
        <v>1259</v>
      </c>
      <c r="F23" s="69">
        <f>SUM(F24:F26)</f>
        <v>0</v>
      </c>
      <c r="G23" s="3">
        <f>G24+G25+G26</f>
        <v>1259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285</v>
      </c>
    </row>
    <row r="24" spans="1:11">
      <c r="A24" s="103" t="s">
        <v>24</v>
      </c>
      <c r="B24" s="103"/>
      <c r="C24" s="103"/>
      <c r="D24" s="103"/>
      <c r="E24" s="23">
        <f>sep!G24</f>
        <v>1259</v>
      </c>
      <c r="F24" s="69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sep!G25</f>
        <v>0</v>
      </c>
      <c r="F25" s="69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sep!G26</f>
        <v>0</v>
      </c>
      <c r="F26" s="69">
        <f t="shared" si="4"/>
        <v>0</v>
      </c>
      <c r="G26" s="3">
        <f>SUM(H26:K26)</f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80"/>
      <c r="B27" s="80"/>
      <c r="C27" s="80"/>
      <c r="D27" s="80"/>
      <c r="E27" s="23"/>
      <c r="F27" s="81"/>
      <c r="G27" s="3"/>
      <c r="H27" s="3"/>
      <c r="I27" s="3"/>
      <c r="J27" s="3"/>
      <c r="K27" s="3"/>
    </row>
    <row r="28" spans="1:11">
      <c r="A28" s="102" t="s">
        <v>26</v>
      </c>
      <c r="B28" s="102"/>
      <c r="C28" s="102"/>
      <c r="D28" s="102"/>
      <c r="E28" s="23">
        <f>sep!G27</f>
        <v>32819</v>
      </c>
      <c r="F28" s="63">
        <f>SUM(F29:F34)</f>
        <v>0</v>
      </c>
      <c r="G28" s="4">
        <f>SUM(G29:G34)</f>
        <v>32819</v>
      </c>
      <c r="H28" s="4">
        <f t="shared" ref="H28:K28" si="7">SUM(H29:H34)</f>
        <v>3396</v>
      </c>
      <c r="I28" s="4">
        <f t="shared" si="7"/>
        <v>4222</v>
      </c>
      <c r="J28" s="4">
        <f t="shared" si="7"/>
        <v>12757</v>
      </c>
      <c r="K28" s="4">
        <f t="shared" si="7"/>
        <v>12444</v>
      </c>
    </row>
    <row r="29" spans="1:11">
      <c r="A29" s="108" t="s">
        <v>27</v>
      </c>
      <c r="B29" s="108"/>
      <c r="C29" s="108"/>
      <c r="D29" s="108"/>
      <c r="E29" s="23">
        <f>sep!G28</f>
        <v>465</v>
      </c>
      <c r="F29" s="69">
        <f t="shared" si="4"/>
        <v>0</v>
      </c>
      <c r="G29" s="3">
        <f>SUM(H29:K29)</f>
        <v>465</v>
      </c>
      <c r="H29" s="3">
        <v>95</v>
      </c>
      <c r="I29" s="3">
        <v>80</v>
      </c>
      <c r="J29" s="3">
        <v>210</v>
      </c>
      <c r="K29" s="3">
        <v>80</v>
      </c>
    </row>
    <row r="30" spans="1:11">
      <c r="A30" s="108" t="s">
        <v>85</v>
      </c>
      <c r="B30" s="108"/>
      <c r="C30" s="108"/>
      <c r="D30" s="108"/>
      <c r="E30" s="23">
        <f>sep!G29</f>
        <v>5578</v>
      </c>
      <c r="F30" s="69">
        <f t="shared" si="4"/>
        <v>0</v>
      </c>
      <c r="G30" s="3">
        <f>SUM(H30:K30)</f>
        <v>5578</v>
      </c>
      <c r="H30" s="3">
        <v>2789</v>
      </c>
      <c r="I30" s="3">
        <v>2789</v>
      </c>
      <c r="J30" s="3">
        <v>0</v>
      </c>
      <c r="K30" s="3">
        <v>0</v>
      </c>
    </row>
    <row r="31" spans="1:11">
      <c r="A31" s="109" t="s">
        <v>86</v>
      </c>
      <c r="B31" s="110"/>
      <c r="C31" s="110"/>
      <c r="D31" s="111"/>
      <c r="E31" s="23">
        <f>sep!G30</f>
        <v>23847</v>
      </c>
      <c r="F31" s="69">
        <f t="shared" si="4"/>
        <v>0</v>
      </c>
      <c r="G31" s="3">
        <f t="shared" ref="G31:G34" si="8">SUM(H31:K31)</f>
        <v>23847</v>
      </c>
      <c r="H31" s="3">
        <v>0</v>
      </c>
      <c r="I31" s="3">
        <v>782</v>
      </c>
      <c r="J31" s="3">
        <v>11532</v>
      </c>
      <c r="K31" s="3">
        <v>11533</v>
      </c>
    </row>
    <row r="32" spans="1:11">
      <c r="A32" s="109" t="s">
        <v>87</v>
      </c>
      <c r="B32" s="110"/>
      <c r="C32" s="110"/>
      <c r="D32" s="111"/>
      <c r="E32" s="23">
        <f>sep!G31</f>
        <v>1318</v>
      </c>
      <c r="F32" s="69">
        <f t="shared" si="4"/>
        <v>0</v>
      </c>
      <c r="G32" s="3">
        <f t="shared" si="8"/>
        <v>1318</v>
      </c>
      <c r="H32" s="3">
        <v>0</v>
      </c>
      <c r="I32" s="3">
        <v>262</v>
      </c>
      <c r="J32" s="3">
        <v>528</v>
      </c>
      <c r="K32" s="3">
        <v>528</v>
      </c>
    </row>
    <row r="33" spans="1:11">
      <c r="A33" s="109" t="s">
        <v>88</v>
      </c>
      <c r="B33" s="110"/>
      <c r="C33" s="110"/>
      <c r="D33" s="111"/>
      <c r="E33" s="23">
        <f>sep!G32</f>
        <v>936</v>
      </c>
      <c r="F33" s="69">
        <f t="shared" si="4"/>
        <v>0</v>
      </c>
      <c r="G33" s="3">
        <f t="shared" si="8"/>
        <v>936</v>
      </c>
      <c r="H33" s="3">
        <v>17</v>
      </c>
      <c r="I33" s="3">
        <v>309</v>
      </c>
      <c r="J33" s="3">
        <v>307</v>
      </c>
      <c r="K33" s="3">
        <v>303</v>
      </c>
    </row>
    <row r="34" spans="1:11" ht="17.25" customHeight="1">
      <c r="A34" s="112" t="s">
        <v>94</v>
      </c>
      <c r="B34" s="113"/>
      <c r="C34" s="113"/>
      <c r="D34" s="114"/>
      <c r="E34" s="23">
        <f>sep!G33</f>
        <v>675</v>
      </c>
      <c r="F34" s="69">
        <f t="shared" si="4"/>
        <v>0</v>
      </c>
      <c r="G34" s="3">
        <f t="shared" si="8"/>
        <v>675</v>
      </c>
      <c r="H34" s="3">
        <v>495</v>
      </c>
      <c r="I34" s="3">
        <v>0</v>
      </c>
      <c r="J34" s="3">
        <v>180</v>
      </c>
      <c r="K34" s="3">
        <v>0</v>
      </c>
    </row>
    <row r="35" spans="1:11">
      <c r="A35" s="101" t="s">
        <v>28</v>
      </c>
      <c r="B35" s="101"/>
      <c r="C35" s="101"/>
      <c r="D35" s="101"/>
      <c r="E35" s="25">
        <f>sep!G34</f>
        <v>52064.020000000004</v>
      </c>
      <c r="F35" s="68">
        <f t="shared" ref="F35:K35" si="9">F36+F42+F43+F48+F52+F56+F66+F72+F77+F81+F85+F88+F91+F96</f>
        <v>-37</v>
      </c>
      <c r="G35" s="2">
        <f t="shared" si="9"/>
        <v>52027.020000000004</v>
      </c>
      <c r="H35" s="2">
        <f t="shared" si="9"/>
        <v>14978</v>
      </c>
      <c r="I35" s="2">
        <f t="shared" si="9"/>
        <v>7044</v>
      </c>
      <c r="J35" s="2">
        <f t="shared" si="9"/>
        <v>15290</v>
      </c>
      <c r="K35" s="2">
        <f t="shared" si="9"/>
        <v>14715.02</v>
      </c>
    </row>
    <row r="36" spans="1:11">
      <c r="A36" s="102" t="s">
        <v>29</v>
      </c>
      <c r="B36" s="102"/>
      <c r="C36" s="102"/>
      <c r="D36" s="102"/>
      <c r="E36" s="23">
        <f>sep!G35</f>
        <v>4962</v>
      </c>
      <c r="F36" s="63">
        <f t="shared" ref="F36:K36" si="10">SUM(F37:F41)</f>
        <v>6.5</v>
      </c>
      <c r="G36" s="5">
        <f t="shared" si="10"/>
        <v>4968.5</v>
      </c>
      <c r="H36" s="5">
        <f t="shared" si="10"/>
        <v>1006</v>
      </c>
      <c r="I36" s="5">
        <f t="shared" si="10"/>
        <v>1149</v>
      </c>
      <c r="J36" s="5">
        <f t="shared" si="10"/>
        <v>1515.5</v>
      </c>
      <c r="K36" s="5">
        <f t="shared" si="10"/>
        <v>1298</v>
      </c>
    </row>
    <row r="37" spans="1:11">
      <c r="A37" s="115" t="s">
        <v>30</v>
      </c>
      <c r="B37" s="115"/>
      <c r="C37" s="115"/>
      <c r="D37" s="115"/>
      <c r="E37" s="23">
        <f>sep!G36</f>
        <v>2053.5</v>
      </c>
      <c r="F37" s="65">
        <f>G37-E37</f>
        <v>21.5</v>
      </c>
      <c r="G37" s="3">
        <f t="shared" ref="G37:G47" si="11">SUM(H37:K37)</f>
        <v>2075</v>
      </c>
      <c r="H37" s="3">
        <v>485</v>
      </c>
      <c r="I37" s="3">
        <v>564.5</v>
      </c>
      <c r="J37" s="3">
        <v>503</v>
      </c>
      <c r="K37" s="3">
        <v>522.5</v>
      </c>
    </row>
    <row r="38" spans="1:11">
      <c r="A38" s="103" t="s">
        <v>31</v>
      </c>
      <c r="B38" s="103"/>
      <c r="C38" s="103"/>
      <c r="D38" s="103"/>
      <c r="E38" s="23">
        <f>sep!G37</f>
        <v>1270.5</v>
      </c>
      <c r="F38" s="65">
        <f t="shared" ref="F38:F41" si="12">G38-E38</f>
        <v>0</v>
      </c>
      <c r="G38" s="3">
        <f t="shared" si="11"/>
        <v>1270.5</v>
      </c>
      <c r="H38" s="3">
        <v>298</v>
      </c>
      <c r="I38" s="3">
        <v>293.5</v>
      </c>
      <c r="J38" s="3">
        <v>425.5</v>
      </c>
      <c r="K38" s="3">
        <v>253.5</v>
      </c>
    </row>
    <row r="39" spans="1:11">
      <c r="A39" s="103" t="s">
        <v>32</v>
      </c>
      <c r="B39" s="103"/>
      <c r="C39" s="103"/>
      <c r="D39" s="103"/>
      <c r="E39" s="23">
        <f>sep!G38</f>
        <v>37</v>
      </c>
      <c r="F39" s="65">
        <f t="shared" si="12"/>
        <v>-15</v>
      </c>
      <c r="G39" s="3">
        <f t="shared" si="11"/>
        <v>22</v>
      </c>
      <c r="H39" s="3">
        <v>10</v>
      </c>
      <c r="I39" s="3">
        <v>9</v>
      </c>
      <c r="J39" s="3">
        <v>9</v>
      </c>
      <c r="K39" s="3">
        <v>-6</v>
      </c>
    </row>
    <row r="40" spans="1:11">
      <c r="A40" s="103" t="s">
        <v>33</v>
      </c>
      <c r="B40" s="103"/>
      <c r="C40" s="103"/>
      <c r="D40" s="103"/>
      <c r="E40" s="23">
        <f>sep!G39</f>
        <v>0</v>
      </c>
      <c r="F40" s="65">
        <f t="shared" si="12"/>
        <v>0</v>
      </c>
      <c r="G40" s="3">
        <f t="shared" si="11"/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103" t="s">
        <v>34</v>
      </c>
      <c r="B41" s="103"/>
      <c r="C41" s="103"/>
      <c r="D41" s="103"/>
      <c r="E41" s="23">
        <f>sep!G40</f>
        <v>1601</v>
      </c>
      <c r="F41" s="65">
        <f t="shared" si="12"/>
        <v>0</v>
      </c>
      <c r="G41" s="3">
        <f t="shared" si="11"/>
        <v>1601</v>
      </c>
      <c r="H41" s="3">
        <v>213</v>
      </c>
      <c r="I41" s="3">
        <v>282</v>
      </c>
      <c r="J41" s="3">
        <v>578</v>
      </c>
      <c r="K41" s="3">
        <v>528</v>
      </c>
    </row>
    <row r="42" spans="1:11">
      <c r="A42" s="102" t="s">
        <v>35</v>
      </c>
      <c r="B42" s="102"/>
      <c r="C42" s="102"/>
      <c r="D42" s="102"/>
      <c r="E42" s="23">
        <f>sep!G41</f>
        <v>0</v>
      </c>
      <c r="F42" s="63">
        <f>G42-E42</f>
        <v>0</v>
      </c>
      <c r="G42" s="5">
        <f t="shared" si="11"/>
        <v>0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102" t="s">
        <v>36</v>
      </c>
      <c r="B43" s="102"/>
      <c r="C43" s="102"/>
      <c r="D43" s="102"/>
      <c r="E43" s="23">
        <f>sep!G42</f>
        <v>0</v>
      </c>
      <c r="F43" s="63">
        <f>SUM(F44:F47)</f>
        <v>0</v>
      </c>
      <c r="G43" s="5">
        <f t="shared" si="11"/>
        <v>0</v>
      </c>
      <c r="H43" s="5">
        <f>H44+H45+H46+H47</f>
        <v>0</v>
      </c>
      <c r="I43" s="5">
        <f>I44+I45+I46+I47</f>
        <v>0</v>
      </c>
      <c r="J43" s="5">
        <f>J44+J45+J46+J47</f>
        <v>0</v>
      </c>
      <c r="K43" s="5">
        <f>K44+K45+K46+K47</f>
        <v>0</v>
      </c>
    </row>
    <row r="44" spans="1:11">
      <c r="A44" s="103" t="s">
        <v>30</v>
      </c>
      <c r="B44" s="103"/>
      <c r="C44" s="103"/>
      <c r="D44" s="103"/>
      <c r="E44" s="23">
        <f>sep!G43</f>
        <v>0</v>
      </c>
      <c r="F44" s="65">
        <f t="shared" ref="F44:F47" si="13">G44-E44</f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31</v>
      </c>
      <c r="B45" s="103"/>
      <c r="C45" s="103"/>
      <c r="D45" s="103"/>
      <c r="E45" s="23">
        <f>sep!G44</f>
        <v>0</v>
      </c>
      <c r="F45" s="65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32</v>
      </c>
      <c r="B46" s="103"/>
      <c r="C46" s="103"/>
      <c r="D46" s="103"/>
      <c r="E46" s="23">
        <f>sep!G45</f>
        <v>0</v>
      </c>
      <c r="F46" s="65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3" t="s">
        <v>34</v>
      </c>
      <c r="B47" s="103"/>
      <c r="C47" s="103"/>
      <c r="D47" s="103"/>
      <c r="E47" s="23">
        <f>sep!G46</f>
        <v>0</v>
      </c>
      <c r="F47" s="65">
        <f t="shared" si="13"/>
        <v>0</v>
      </c>
      <c r="G47" s="3">
        <f t="shared" si="1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>
      <c r="A48" s="102" t="s">
        <v>37</v>
      </c>
      <c r="B48" s="102"/>
      <c r="C48" s="102"/>
      <c r="D48" s="102"/>
      <c r="E48" s="23">
        <f>sep!G47</f>
        <v>0</v>
      </c>
      <c r="F48" s="63">
        <f>SUM(F49:F51)</f>
        <v>0</v>
      </c>
      <c r="G48" s="5">
        <f>SUM(H48:K48)</f>
        <v>0</v>
      </c>
      <c r="H48" s="5">
        <f>H49+H50+H51</f>
        <v>0</v>
      </c>
      <c r="I48" s="5">
        <f>I49+I50+I51</f>
        <v>0</v>
      </c>
      <c r="J48" s="5">
        <f>J49+J50+J51</f>
        <v>0</v>
      </c>
      <c r="K48" s="5">
        <f>K49+K50+K51</f>
        <v>0</v>
      </c>
    </row>
    <row r="49" spans="1:12">
      <c r="A49" s="103" t="s">
        <v>38</v>
      </c>
      <c r="B49" s="103"/>
      <c r="C49" s="103"/>
      <c r="D49" s="103"/>
      <c r="E49" s="23">
        <f>sep!G48</f>
        <v>0</v>
      </c>
      <c r="F49" s="65">
        <f t="shared" ref="F49:F51" si="14">G49-E49</f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2">
      <c r="A50" s="103" t="s">
        <v>39</v>
      </c>
      <c r="B50" s="103"/>
      <c r="C50" s="103"/>
      <c r="D50" s="103"/>
      <c r="E50" s="23">
        <f>sep!G49</f>
        <v>0</v>
      </c>
      <c r="F50" s="65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2">
      <c r="A51" s="103" t="s">
        <v>40</v>
      </c>
      <c r="B51" s="103"/>
      <c r="C51" s="103"/>
      <c r="D51" s="103"/>
      <c r="E51" s="23">
        <f>sep!G50</f>
        <v>0</v>
      </c>
      <c r="F51" s="65">
        <f t="shared" si="14"/>
        <v>0</v>
      </c>
      <c r="G51" s="3">
        <f>SUM(H51:K51)</f>
        <v>0</v>
      </c>
      <c r="H51" s="3">
        <v>0</v>
      </c>
      <c r="I51" s="3">
        <v>0</v>
      </c>
      <c r="J51" s="3">
        <v>0</v>
      </c>
      <c r="K51" s="3">
        <v>0</v>
      </c>
    </row>
    <row r="52" spans="1:12" ht="24" customHeight="1">
      <c r="A52" s="116" t="s">
        <v>41</v>
      </c>
      <c r="B52" s="117"/>
      <c r="C52" s="117"/>
      <c r="D52" s="118"/>
      <c r="E52" s="23">
        <f>sep!G51</f>
        <v>555.6</v>
      </c>
      <c r="F52" s="67">
        <f>SUM(F53:F55)</f>
        <v>0</v>
      </c>
      <c r="G52" s="5">
        <f>SUM(G53:G55)</f>
        <v>555.6</v>
      </c>
      <c r="H52" s="5">
        <f>H53+H54+H55</f>
        <v>144</v>
      </c>
      <c r="I52" s="5">
        <f>I53+I54+I55</f>
        <v>153.6</v>
      </c>
      <c r="J52" s="5">
        <f>J53+J54+J55</f>
        <v>128</v>
      </c>
      <c r="K52" s="5">
        <f>K53+K54+K55</f>
        <v>130</v>
      </c>
    </row>
    <row r="53" spans="1:12">
      <c r="A53" s="103" t="s">
        <v>30</v>
      </c>
      <c r="B53" s="103"/>
      <c r="C53" s="103"/>
      <c r="D53" s="103"/>
      <c r="E53" s="23">
        <f>sep!G52</f>
        <v>478.6</v>
      </c>
      <c r="F53" s="65">
        <f t="shared" ref="F53:F55" si="15">G53-E53</f>
        <v>0</v>
      </c>
      <c r="G53" s="3">
        <f>SUM(H53:K53)</f>
        <v>478.6</v>
      </c>
      <c r="H53" s="3">
        <v>117</v>
      </c>
      <c r="I53" s="3">
        <v>128.6</v>
      </c>
      <c r="J53" s="3">
        <v>117</v>
      </c>
      <c r="K53" s="3">
        <v>116</v>
      </c>
    </row>
    <row r="54" spans="1:12">
      <c r="A54" s="103" t="s">
        <v>31</v>
      </c>
      <c r="B54" s="103"/>
      <c r="C54" s="103"/>
      <c r="D54" s="103"/>
      <c r="E54" s="23">
        <f>sep!G53</f>
        <v>64</v>
      </c>
      <c r="F54" s="65">
        <f t="shared" si="15"/>
        <v>0</v>
      </c>
      <c r="G54" s="3">
        <f>SUM(H54:K54)</f>
        <v>64</v>
      </c>
      <c r="H54" s="3">
        <v>23</v>
      </c>
      <c r="I54" s="3">
        <v>22</v>
      </c>
      <c r="J54" s="3">
        <v>8</v>
      </c>
      <c r="K54" s="3">
        <v>11</v>
      </c>
    </row>
    <row r="55" spans="1:12">
      <c r="A55" s="103" t="s">
        <v>42</v>
      </c>
      <c r="B55" s="103"/>
      <c r="C55" s="103"/>
      <c r="D55" s="103"/>
      <c r="E55" s="23">
        <f>sep!G54</f>
        <v>13</v>
      </c>
      <c r="F55" s="65">
        <f t="shared" si="15"/>
        <v>0</v>
      </c>
      <c r="G55" s="3">
        <f>SUM(H55:K55)</f>
        <v>13</v>
      </c>
      <c r="H55" s="3">
        <v>4</v>
      </c>
      <c r="I55" s="3">
        <v>3</v>
      </c>
      <c r="J55" s="3">
        <v>3</v>
      </c>
      <c r="K55" s="3">
        <v>3</v>
      </c>
    </row>
    <row r="56" spans="1:12">
      <c r="A56" s="102" t="s">
        <v>43</v>
      </c>
      <c r="B56" s="102"/>
      <c r="C56" s="102"/>
      <c r="D56" s="102"/>
      <c r="E56" s="23">
        <f>sep!G55</f>
        <v>2647.42</v>
      </c>
      <c r="F56" s="63">
        <f>SUM(F57:F65)</f>
        <v>-99</v>
      </c>
      <c r="G56" s="5">
        <f>SUM(H56:K56)</f>
        <v>2548.42</v>
      </c>
      <c r="H56" s="5">
        <f>SUM(H57:H65)</f>
        <v>515</v>
      </c>
      <c r="I56" s="5">
        <f>SUM(I57:I65)</f>
        <v>577.9</v>
      </c>
      <c r="J56" s="5">
        <f>SUM(J57:J65)</f>
        <v>901</v>
      </c>
      <c r="K56" s="5">
        <f>SUM(K57:K65)</f>
        <v>554.52</v>
      </c>
    </row>
    <row r="57" spans="1:12">
      <c r="A57" s="103" t="s">
        <v>44</v>
      </c>
      <c r="B57" s="103"/>
      <c r="C57" s="103"/>
      <c r="D57" s="103"/>
      <c r="E57" s="23">
        <f>sep!G56</f>
        <v>0</v>
      </c>
      <c r="F57" s="65">
        <f t="shared" ref="F57:F65" si="16">G57-E57</f>
        <v>0</v>
      </c>
      <c r="G57" s="7">
        <f t="shared" ref="G57:G100" si="17">SUM(H57:K57)</f>
        <v>0</v>
      </c>
      <c r="H57" s="7">
        <v>0</v>
      </c>
      <c r="I57" s="7">
        <v>0</v>
      </c>
      <c r="J57" s="7">
        <v>0</v>
      </c>
      <c r="K57" s="7">
        <v>0</v>
      </c>
    </row>
    <row r="58" spans="1:12">
      <c r="A58" s="103" t="s">
        <v>45</v>
      </c>
      <c r="B58" s="103"/>
      <c r="C58" s="103"/>
      <c r="D58" s="103"/>
      <c r="E58" s="23">
        <f>sep!G57</f>
        <v>91</v>
      </c>
      <c r="F58" s="62">
        <f t="shared" si="16"/>
        <v>0</v>
      </c>
      <c r="G58" s="7">
        <f t="shared" si="17"/>
        <v>91</v>
      </c>
      <c r="H58" s="7">
        <v>27</v>
      </c>
      <c r="I58" s="7">
        <v>27</v>
      </c>
      <c r="J58" s="7">
        <v>12</v>
      </c>
      <c r="K58" s="7">
        <v>25</v>
      </c>
    </row>
    <row r="59" spans="1:12">
      <c r="A59" s="103" t="s">
        <v>46</v>
      </c>
      <c r="B59" s="103"/>
      <c r="C59" s="103"/>
      <c r="D59" s="103"/>
      <c r="E59" s="23">
        <f>sep!G58</f>
        <v>438.9</v>
      </c>
      <c r="F59" s="65">
        <f t="shared" si="16"/>
        <v>0</v>
      </c>
      <c r="G59" s="3">
        <f t="shared" si="17"/>
        <v>438.9</v>
      </c>
      <c r="H59" s="3">
        <v>168</v>
      </c>
      <c r="I59" s="3">
        <v>26.9</v>
      </c>
      <c r="J59" s="3">
        <v>231.5</v>
      </c>
      <c r="K59" s="3">
        <v>12.5</v>
      </c>
      <c r="L59" s="8"/>
    </row>
    <row r="60" spans="1:12">
      <c r="A60" s="103" t="s">
        <v>47</v>
      </c>
      <c r="B60" s="103"/>
      <c r="C60" s="103"/>
      <c r="D60" s="103"/>
      <c r="E60" s="23">
        <f>sep!G59</f>
        <v>396</v>
      </c>
      <c r="F60" s="65">
        <f t="shared" si="16"/>
        <v>0</v>
      </c>
      <c r="G60" s="7">
        <f t="shared" si="17"/>
        <v>396</v>
      </c>
      <c r="H60" s="7">
        <v>103</v>
      </c>
      <c r="I60" s="7">
        <v>103</v>
      </c>
      <c r="J60" s="7">
        <v>95</v>
      </c>
      <c r="K60" s="7">
        <v>95</v>
      </c>
    </row>
    <row r="61" spans="1:12">
      <c r="A61" s="103" t="s">
        <v>48</v>
      </c>
      <c r="B61" s="103"/>
      <c r="C61" s="103"/>
      <c r="D61" s="103"/>
      <c r="E61" s="23">
        <f>sep!G60</f>
        <v>35</v>
      </c>
      <c r="F61" s="65">
        <f t="shared" si="16"/>
        <v>0</v>
      </c>
      <c r="G61" s="7">
        <f t="shared" si="17"/>
        <v>35</v>
      </c>
      <c r="H61" s="7">
        <v>9</v>
      </c>
      <c r="I61" s="7">
        <v>9</v>
      </c>
      <c r="J61" s="7">
        <v>8</v>
      </c>
      <c r="K61" s="7">
        <v>9</v>
      </c>
    </row>
    <row r="62" spans="1:12">
      <c r="A62" s="103" t="s">
        <v>49</v>
      </c>
      <c r="B62" s="103"/>
      <c r="C62" s="103"/>
      <c r="D62" s="103"/>
      <c r="E62" s="23">
        <f>sep!G61</f>
        <v>21.02</v>
      </c>
      <c r="F62" s="65">
        <f t="shared" si="16"/>
        <v>0</v>
      </c>
      <c r="G62" s="3">
        <f t="shared" si="17"/>
        <v>21.02</v>
      </c>
      <c r="H62" s="3">
        <v>5</v>
      </c>
      <c r="I62" s="3">
        <v>5</v>
      </c>
      <c r="J62" s="3">
        <v>5</v>
      </c>
      <c r="K62" s="3">
        <v>6.02</v>
      </c>
    </row>
    <row r="63" spans="1:12">
      <c r="A63" s="103" t="s">
        <v>50</v>
      </c>
      <c r="B63" s="103"/>
      <c r="C63" s="103"/>
      <c r="D63" s="103"/>
      <c r="E63" s="23">
        <f>sep!G62</f>
        <v>300</v>
      </c>
      <c r="F63" s="65">
        <f t="shared" si="16"/>
        <v>-99</v>
      </c>
      <c r="G63" s="7">
        <f t="shared" si="17"/>
        <v>201</v>
      </c>
      <c r="H63" s="7">
        <v>78</v>
      </c>
      <c r="I63" s="7">
        <v>78</v>
      </c>
      <c r="J63" s="7">
        <v>72</v>
      </c>
      <c r="K63" s="7">
        <v>-27</v>
      </c>
    </row>
    <row r="64" spans="1:12">
      <c r="A64" s="103" t="s">
        <v>51</v>
      </c>
      <c r="B64" s="103"/>
      <c r="C64" s="103"/>
      <c r="D64" s="103"/>
      <c r="E64" s="23">
        <f>sep!G63</f>
        <v>0</v>
      </c>
      <c r="F64" s="65">
        <f t="shared" si="16"/>
        <v>0</v>
      </c>
      <c r="G64" s="3">
        <f t="shared" si="17"/>
        <v>0</v>
      </c>
      <c r="H64" s="3">
        <v>0</v>
      </c>
      <c r="I64" s="3">
        <v>0</v>
      </c>
      <c r="J64" s="3">
        <v>0</v>
      </c>
      <c r="K64" s="3">
        <v>0</v>
      </c>
    </row>
    <row r="65" spans="1:13">
      <c r="A65" s="103" t="s">
        <v>52</v>
      </c>
      <c r="B65" s="103"/>
      <c r="C65" s="103"/>
      <c r="D65" s="103"/>
      <c r="E65" s="23">
        <f>sep!G64</f>
        <v>1365.5</v>
      </c>
      <c r="F65" s="65">
        <f t="shared" si="16"/>
        <v>0</v>
      </c>
      <c r="G65" s="3">
        <f t="shared" si="17"/>
        <v>1365.5</v>
      </c>
      <c r="H65" s="3">
        <v>125</v>
      </c>
      <c r="I65" s="3">
        <v>329</v>
      </c>
      <c r="J65" s="3">
        <v>477.5</v>
      </c>
      <c r="K65" s="3">
        <v>434</v>
      </c>
      <c r="L65" s="9"/>
      <c r="M65" s="10"/>
    </row>
    <row r="66" spans="1:13">
      <c r="A66" s="102" t="s">
        <v>53</v>
      </c>
      <c r="B66" s="102"/>
      <c r="C66" s="102"/>
      <c r="D66" s="102"/>
      <c r="E66" s="23">
        <f>sep!G65</f>
        <v>1275.5</v>
      </c>
      <c r="F66" s="63">
        <f>SUM(F67:F71)</f>
        <v>0</v>
      </c>
      <c r="G66" s="5">
        <f>SUM(H66:K66)</f>
        <v>1275.5</v>
      </c>
      <c r="H66" s="5">
        <f>SUM(H67:H71)</f>
        <v>1152</v>
      </c>
      <c r="I66" s="5">
        <f>SUM(I67:I71)</f>
        <v>78.5</v>
      </c>
      <c r="J66" s="5">
        <f>SUM(J67:J71)</f>
        <v>21</v>
      </c>
      <c r="K66" s="5">
        <f>SUM(K67:K71)</f>
        <v>24</v>
      </c>
    </row>
    <row r="67" spans="1:13">
      <c r="A67" s="103" t="s">
        <v>30</v>
      </c>
      <c r="B67" s="103"/>
      <c r="C67" s="103"/>
      <c r="D67" s="103"/>
      <c r="E67" s="23">
        <f>sep!G66</f>
        <v>59.5</v>
      </c>
      <c r="F67" s="65">
        <f t="shared" ref="F67:F71" si="18">G67-E67</f>
        <v>0</v>
      </c>
      <c r="G67" s="3">
        <f t="shared" si="17"/>
        <v>59.5</v>
      </c>
      <c r="H67" s="3">
        <v>16</v>
      </c>
      <c r="I67" s="3">
        <v>15.5</v>
      </c>
      <c r="J67" s="3">
        <v>14</v>
      </c>
      <c r="K67" s="3">
        <v>14</v>
      </c>
    </row>
    <row r="68" spans="1:13">
      <c r="A68" s="103" t="s">
        <v>31</v>
      </c>
      <c r="B68" s="103"/>
      <c r="C68" s="103"/>
      <c r="D68" s="103"/>
      <c r="E68" s="23">
        <f>sep!G67</f>
        <v>122</v>
      </c>
      <c r="F68" s="65">
        <f t="shared" si="18"/>
        <v>0</v>
      </c>
      <c r="G68" s="3">
        <f t="shared" si="17"/>
        <v>122</v>
      </c>
      <c r="H68" s="3">
        <v>43</v>
      </c>
      <c r="I68" s="3">
        <v>63</v>
      </c>
      <c r="J68" s="3">
        <v>6</v>
      </c>
      <c r="K68" s="3">
        <v>10</v>
      </c>
    </row>
    <row r="69" spans="1:13">
      <c r="A69" s="103" t="s">
        <v>76</v>
      </c>
      <c r="B69" s="103"/>
      <c r="C69" s="103"/>
      <c r="D69" s="103"/>
      <c r="E69" s="23">
        <f>sep!G68</f>
        <v>2</v>
      </c>
      <c r="F69" s="65">
        <f t="shared" si="18"/>
        <v>0</v>
      </c>
      <c r="G69" s="3">
        <f t="shared" si="17"/>
        <v>2</v>
      </c>
      <c r="H69" s="3">
        <v>1</v>
      </c>
      <c r="I69" s="3">
        <v>0</v>
      </c>
      <c r="J69" s="3">
        <v>1</v>
      </c>
      <c r="K69" s="3">
        <v>0</v>
      </c>
    </row>
    <row r="70" spans="1:13">
      <c r="A70" s="103" t="s">
        <v>77</v>
      </c>
      <c r="B70" s="103"/>
      <c r="C70" s="103"/>
      <c r="D70" s="103"/>
      <c r="E70" s="23">
        <f>sep!G69</f>
        <v>1017</v>
      </c>
      <c r="F70" s="65">
        <f t="shared" si="18"/>
        <v>0</v>
      </c>
      <c r="G70" s="3">
        <f t="shared" si="17"/>
        <v>1017</v>
      </c>
      <c r="H70" s="3">
        <v>1017</v>
      </c>
      <c r="I70" s="3">
        <v>0</v>
      </c>
      <c r="J70" s="3">
        <v>0</v>
      </c>
      <c r="K70" s="3">
        <v>0</v>
      </c>
    </row>
    <row r="71" spans="1:13">
      <c r="A71" s="103" t="s">
        <v>78</v>
      </c>
      <c r="B71" s="103"/>
      <c r="C71" s="103"/>
      <c r="D71" s="103"/>
      <c r="E71" s="23">
        <f>sep!G70</f>
        <v>75</v>
      </c>
      <c r="F71" s="65">
        <f t="shared" si="18"/>
        <v>0</v>
      </c>
      <c r="G71" s="3">
        <f t="shared" si="17"/>
        <v>75</v>
      </c>
      <c r="H71" s="3">
        <v>75</v>
      </c>
      <c r="I71" s="3">
        <v>0</v>
      </c>
      <c r="J71" s="3">
        <v>0</v>
      </c>
      <c r="K71" s="3">
        <v>0</v>
      </c>
    </row>
    <row r="72" spans="1:13">
      <c r="A72" s="102" t="s">
        <v>54</v>
      </c>
      <c r="B72" s="102"/>
      <c r="C72" s="102"/>
      <c r="D72" s="102"/>
      <c r="E72" s="23">
        <f>sep!G71</f>
        <v>1021</v>
      </c>
      <c r="F72" s="63">
        <f>SUM(F73:F76)</f>
        <v>0</v>
      </c>
      <c r="G72" s="5">
        <f t="shared" si="17"/>
        <v>1021</v>
      </c>
      <c r="H72" s="5">
        <f>SUM(H73:H76)</f>
        <v>383</v>
      </c>
      <c r="I72" s="5">
        <f>SUM(I73:I76)</f>
        <v>283</v>
      </c>
      <c r="J72" s="5">
        <f>SUM(J73:J76)</f>
        <v>282</v>
      </c>
      <c r="K72" s="5">
        <f>SUM(K73:K76)</f>
        <v>73</v>
      </c>
    </row>
    <row r="73" spans="1:13">
      <c r="A73" s="115" t="s">
        <v>30</v>
      </c>
      <c r="B73" s="115"/>
      <c r="C73" s="115"/>
      <c r="D73" s="115"/>
      <c r="E73" s="23">
        <f>sep!G72</f>
        <v>0</v>
      </c>
      <c r="F73" s="65">
        <f t="shared" ref="F73:F76" si="19">G73-E73</f>
        <v>0</v>
      </c>
      <c r="G73" s="3">
        <f t="shared" si="17"/>
        <v>0</v>
      </c>
      <c r="H73" s="3">
        <v>0</v>
      </c>
      <c r="I73" s="3">
        <v>0</v>
      </c>
      <c r="J73" s="3">
        <v>0</v>
      </c>
      <c r="K73" s="3">
        <v>0</v>
      </c>
    </row>
    <row r="74" spans="1:13">
      <c r="A74" s="103" t="s">
        <v>31</v>
      </c>
      <c r="B74" s="103"/>
      <c r="C74" s="103"/>
      <c r="D74" s="103"/>
      <c r="E74" s="23">
        <f>sep!G73</f>
        <v>646</v>
      </c>
      <c r="F74" s="65">
        <f t="shared" si="19"/>
        <v>-50</v>
      </c>
      <c r="G74" s="3">
        <f t="shared" si="17"/>
        <v>596</v>
      </c>
      <c r="H74" s="3">
        <v>120</v>
      </c>
      <c r="I74" s="3">
        <v>246</v>
      </c>
      <c r="J74" s="3">
        <v>207</v>
      </c>
      <c r="K74" s="3">
        <v>23</v>
      </c>
    </row>
    <row r="75" spans="1:13">
      <c r="A75" s="103" t="s">
        <v>100</v>
      </c>
      <c r="B75" s="103"/>
      <c r="C75" s="103"/>
      <c r="D75" s="103"/>
      <c r="E75" s="23">
        <f>sep!G74</f>
        <v>150</v>
      </c>
      <c r="F75" s="65">
        <f t="shared" si="19"/>
        <v>50</v>
      </c>
      <c r="G75" s="3">
        <f t="shared" si="17"/>
        <v>200</v>
      </c>
      <c r="H75" s="3">
        <v>38</v>
      </c>
      <c r="I75" s="3">
        <v>37</v>
      </c>
      <c r="J75" s="3">
        <v>75</v>
      </c>
      <c r="K75" s="3">
        <v>50</v>
      </c>
    </row>
    <row r="76" spans="1:13">
      <c r="A76" s="103" t="s">
        <v>52</v>
      </c>
      <c r="B76" s="103"/>
      <c r="C76" s="103"/>
      <c r="D76" s="103"/>
      <c r="E76" s="23">
        <f>sep!G75</f>
        <v>225</v>
      </c>
      <c r="F76" s="65">
        <f t="shared" si="19"/>
        <v>0</v>
      </c>
      <c r="G76" s="3">
        <f t="shared" si="17"/>
        <v>225</v>
      </c>
      <c r="H76" s="3">
        <v>225</v>
      </c>
      <c r="I76" s="3">
        <v>0</v>
      </c>
      <c r="J76" s="3">
        <v>0</v>
      </c>
      <c r="K76" s="3">
        <v>0</v>
      </c>
    </row>
    <row r="77" spans="1:13">
      <c r="A77" s="120" t="s">
        <v>55</v>
      </c>
      <c r="B77" s="120"/>
      <c r="C77" s="120"/>
      <c r="D77" s="120"/>
      <c r="E77" s="23">
        <f>sep!G76</f>
        <v>2727</v>
      </c>
      <c r="F77" s="66">
        <f>SUM(F78:F80)</f>
        <v>126</v>
      </c>
      <c r="G77" s="5">
        <f>SUM(H77:K77)</f>
        <v>2853</v>
      </c>
      <c r="H77" s="5">
        <f>SUM(H78:H80)</f>
        <v>620</v>
      </c>
      <c r="I77" s="5">
        <f>SUM(I78:I80)</f>
        <v>688</v>
      </c>
      <c r="J77" s="5">
        <f>SUM(J78:J80)</f>
        <v>784</v>
      </c>
      <c r="K77" s="5">
        <f>SUM(K78:K80)</f>
        <v>761</v>
      </c>
    </row>
    <row r="78" spans="1:13">
      <c r="A78" s="103" t="s">
        <v>56</v>
      </c>
      <c r="B78" s="103"/>
      <c r="C78" s="103"/>
      <c r="D78" s="103"/>
      <c r="E78" s="23">
        <f>sep!G77</f>
        <v>1436</v>
      </c>
      <c r="F78" s="65">
        <f t="shared" ref="F78:F80" si="20">G78-E78</f>
        <v>-11</v>
      </c>
      <c r="G78" s="3">
        <f t="shared" si="17"/>
        <v>1425</v>
      </c>
      <c r="H78" s="3">
        <v>351</v>
      </c>
      <c r="I78" s="3">
        <v>383</v>
      </c>
      <c r="J78" s="3">
        <v>336</v>
      </c>
      <c r="K78" s="3">
        <v>355</v>
      </c>
    </row>
    <row r="79" spans="1:13">
      <c r="A79" s="103" t="s">
        <v>57</v>
      </c>
      <c r="B79" s="103"/>
      <c r="C79" s="103"/>
      <c r="D79" s="103"/>
      <c r="E79" s="23">
        <f>sep!G78</f>
        <v>1241</v>
      </c>
      <c r="F79" s="65">
        <f t="shared" si="20"/>
        <v>151</v>
      </c>
      <c r="G79" s="3">
        <f t="shared" si="17"/>
        <v>1392</v>
      </c>
      <c r="H79" s="3">
        <v>256</v>
      </c>
      <c r="I79" s="3">
        <v>291</v>
      </c>
      <c r="J79" s="3">
        <v>439</v>
      </c>
      <c r="K79" s="3">
        <v>406</v>
      </c>
    </row>
    <row r="80" spans="1:13">
      <c r="A80" s="121" t="s">
        <v>58</v>
      </c>
      <c r="B80" s="121"/>
      <c r="C80" s="121"/>
      <c r="D80" s="121"/>
      <c r="E80" s="23">
        <f>sep!G79</f>
        <v>50</v>
      </c>
      <c r="F80" s="65">
        <f t="shared" si="20"/>
        <v>-14</v>
      </c>
      <c r="G80" s="3">
        <f t="shared" si="17"/>
        <v>36</v>
      </c>
      <c r="H80" s="3">
        <v>13</v>
      </c>
      <c r="I80" s="3">
        <v>14</v>
      </c>
      <c r="J80" s="3">
        <v>9</v>
      </c>
      <c r="K80" s="3">
        <v>0</v>
      </c>
    </row>
    <row r="81" spans="1:11">
      <c r="A81" s="102" t="s">
        <v>59</v>
      </c>
      <c r="B81" s="102"/>
      <c r="C81" s="102"/>
      <c r="D81" s="102"/>
      <c r="E81" s="23">
        <f>sep!G80</f>
        <v>7093</v>
      </c>
      <c r="F81" s="63">
        <f>SUM(F82:F84)</f>
        <v>-70.5</v>
      </c>
      <c r="G81" s="5">
        <f>SUM(H81:K81)</f>
        <v>7022.5</v>
      </c>
      <c r="H81" s="5">
        <f>SUM(H82:H84)</f>
        <v>3733</v>
      </c>
      <c r="I81" s="5">
        <f t="shared" ref="I81:K81" si="21">SUM(I82:I84)</f>
        <v>2985</v>
      </c>
      <c r="J81" s="5">
        <f t="shared" si="21"/>
        <v>290</v>
      </c>
      <c r="K81" s="5">
        <f t="shared" si="21"/>
        <v>14.5</v>
      </c>
    </row>
    <row r="82" spans="1:11">
      <c r="A82" s="103" t="s">
        <v>31</v>
      </c>
      <c r="B82" s="103"/>
      <c r="C82" s="103"/>
      <c r="D82" s="103"/>
      <c r="E82" s="23">
        <f>sep!G81</f>
        <v>416</v>
      </c>
      <c r="F82" s="65">
        <f t="shared" ref="F82:F84" si="22">G82-E82</f>
        <v>-70.5</v>
      </c>
      <c r="G82" s="3">
        <f t="shared" si="17"/>
        <v>345.5</v>
      </c>
      <c r="H82" s="3">
        <v>90</v>
      </c>
      <c r="I82" s="3">
        <v>196</v>
      </c>
      <c r="J82" s="3">
        <v>45</v>
      </c>
      <c r="K82" s="3">
        <v>14.5</v>
      </c>
    </row>
    <row r="83" spans="1:11">
      <c r="A83" s="103" t="s">
        <v>60</v>
      </c>
      <c r="B83" s="103"/>
      <c r="C83" s="103"/>
      <c r="D83" s="103"/>
      <c r="E83" s="23">
        <f>sep!G82</f>
        <v>6677</v>
      </c>
      <c r="F83" s="65">
        <f t="shared" si="22"/>
        <v>0</v>
      </c>
      <c r="G83" s="3">
        <f t="shared" si="17"/>
        <v>6677</v>
      </c>
      <c r="H83" s="3">
        <v>3643</v>
      </c>
      <c r="I83" s="3">
        <v>2789</v>
      </c>
      <c r="J83" s="3">
        <v>245</v>
      </c>
      <c r="K83" s="3">
        <v>0</v>
      </c>
    </row>
    <row r="84" spans="1:11">
      <c r="A84" s="103" t="s">
        <v>33</v>
      </c>
      <c r="B84" s="103"/>
      <c r="C84" s="103"/>
      <c r="D84" s="103"/>
      <c r="E84" s="23">
        <f>sep!G83</f>
        <v>0</v>
      </c>
      <c r="F84" s="65">
        <f t="shared" si="22"/>
        <v>0</v>
      </c>
      <c r="G84" s="3">
        <f t="shared" si="17"/>
        <v>0</v>
      </c>
      <c r="H84" s="3">
        <v>0</v>
      </c>
      <c r="I84" s="3">
        <v>0</v>
      </c>
      <c r="J84" s="3">
        <v>0</v>
      </c>
      <c r="K84" s="3">
        <v>0</v>
      </c>
    </row>
    <row r="85" spans="1:11">
      <c r="A85" s="102" t="s">
        <v>61</v>
      </c>
      <c r="B85" s="102"/>
      <c r="C85" s="102"/>
      <c r="D85" s="102"/>
      <c r="E85" s="23">
        <f>sep!G84</f>
        <v>21892.5</v>
      </c>
      <c r="F85" s="63">
        <f>F86+F87</f>
        <v>0</v>
      </c>
      <c r="G85" s="5">
        <f t="shared" si="17"/>
        <v>21892.5</v>
      </c>
      <c r="H85" s="5">
        <f>SUM(H86:H87)</f>
        <v>686.5</v>
      </c>
      <c r="I85" s="5">
        <f>SUM(I86:I87)</f>
        <v>3</v>
      </c>
      <c r="J85" s="5">
        <f>SUM(J86:J87)</f>
        <v>10453</v>
      </c>
      <c r="K85" s="5">
        <f>SUM(K86:K87)</f>
        <v>10750</v>
      </c>
    </row>
    <row r="86" spans="1:11">
      <c r="A86" s="103" t="s">
        <v>31</v>
      </c>
      <c r="B86" s="103"/>
      <c r="C86" s="103"/>
      <c r="D86" s="103"/>
      <c r="E86" s="23">
        <f>sep!G85</f>
        <v>31.5</v>
      </c>
      <c r="F86" s="65">
        <f t="shared" ref="F86:F87" si="23">G86-E86</f>
        <v>0</v>
      </c>
      <c r="G86" s="3">
        <f t="shared" si="17"/>
        <v>31.5</v>
      </c>
      <c r="H86" s="3">
        <v>28.5</v>
      </c>
      <c r="I86" s="3">
        <v>3</v>
      </c>
      <c r="J86" s="3">
        <v>0</v>
      </c>
      <c r="K86" s="3">
        <v>0</v>
      </c>
    </row>
    <row r="87" spans="1:11">
      <c r="A87" s="103" t="s">
        <v>52</v>
      </c>
      <c r="B87" s="103"/>
      <c r="C87" s="103"/>
      <c r="D87" s="103"/>
      <c r="E87" s="23">
        <f>sep!G86</f>
        <v>21861</v>
      </c>
      <c r="F87" s="65">
        <f t="shared" si="23"/>
        <v>0</v>
      </c>
      <c r="G87" s="3">
        <f t="shared" si="17"/>
        <v>21861</v>
      </c>
      <c r="H87" s="3">
        <v>658</v>
      </c>
      <c r="I87" s="3">
        <v>0</v>
      </c>
      <c r="J87" s="3">
        <v>10453</v>
      </c>
      <c r="K87" s="3">
        <v>10750</v>
      </c>
    </row>
    <row r="88" spans="1:11">
      <c r="A88" s="102" t="s">
        <v>62</v>
      </c>
      <c r="B88" s="102"/>
      <c r="C88" s="102"/>
      <c r="D88" s="102"/>
      <c r="E88" s="23">
        <f>sep!G87</f>
        <v>0</v>
      </c>
      <c r="F88" s="63">
        <f>F89+F90</f>
        <v>0</v>
      </c>
      <c r="G88" s="5">
        <f t="shared" si="17"/>
        <v>0</v>
      </c>
      <c r="H88" s="5">
        <f>SUM(H89:H90)</f>
        <v>0</v>
      </c>
      <c r="I88" s="5">
        <f>SUM(I89:I90)</f>
        <v>0</v>
      </c>
      <c r="J88" s="5">
        <f>SUM(J89:J90)</f>
        <v>0</v>
      </c>
      <c r="K88" s="5">
        <f>SUM(K89:K90)</f>
        <v>0</v>
      </c>
    </row>
    <row r="89" spans="1:11">
      <c r="A89" s="103" t="s">
        <v>31</v>
      </c>
      <c r="B89" s="103"/>
      <c r="C89" s="103"/>
      <c r="D89" s="103"/>
      <c r="E89" s="23">
        <f>sep!G88</f>
        <v>0</v>
      </c>
      <c r="F89" s="65">
        <f t="shared" ref="F89:F90" si="24">G89-E89</f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3" t="s">
        <v>52</v>
      </c>
      <c r="B90" s="103"/>
      <c r="C90" s="103"/>
      <c r="D90" s="103"/>
      <c r="E90" s="23">
        <f>sep!G89</f>
        <v>0</v>
      </c>
      <c r="F90" s="65">
        <f t="shared" si="24"/>
        <v>0</v>
      </c>
      <c r="G90" s="3">
        <f t="shared" si="17"/>
        <v>0</v>
      </c>
      <c r="H90" s="3">
        <v>0</v>
      </c>
      <c r="I90" s="3">
        <v>0</v>
      </c>
      <c r="J90" s="3">
        <v>0</v>
      </c>
      <c r="K90" s="3">
        <v>0</v>
      </c>
    </row>
    <row r="91" spans="1:11">
      <c r="A91" s="102" t="s">
        <v>63</v>
      </c>
      <c r="B91" s="102"/>
      <c r="C91" s="102"/>
      <c r="D91" s="102"/>
      <c r="E91" s="23">
        <f>sep!G90</f>
        <v>9271.75</v>
      </c>
      <c r="F91" s="63">
        <f>SUM(F92:F95)</f>
        <v>0</v>
      </c>
      <c r="G91" s="5">
        <f>SUM(H91:K91)</f>
        <v>9271.75</v>
      </c>
      <c r="H91" s="5">
        <f>SUM(H92:H95)</f>
        <v>6600.5</v>
      </c>
      <c r="I91" s="5">
        <f>SUM(I92:I95)</f>
        <v>1010.75</v>
      </c>
      <c r="J91" s="5">
        <f>SUM(J92:J95)</f>
        <v>624.5</v>
      </c>
      <c r="K91" s="5">
        <f>SUM(K92:K95)</f>
        <v>1036</v>
      </c>
    </row>
    <row r="92" spans="1:11">
      <c r="A92" s="103" t="s">
        <v>64</v>
      </c>
      <c r="B92" s="103"/>
      <c r="C92" s="103"/>
      <c r="D92" s="103"/>
      <c r="E92" s="23">
        <f>sep!G91</f>
        <v>0</v>
      </c>
      <c r="F92" s="65">
        <f t="shared" ref="F92:F95" si="25">G92-E92</f>
        <v>0</v>
      </c>
      <c r="G92" s="3">
        <f t="shared" si="17"/>
        <v>0</v>
      </c>
      <c r="H92" s="3">
        <v>0</v>
      </c>
      <c r="I92" s="3">
        <v>0</v>
      </c>
      <c r="J92" s="3">
        <v>0</v>
      </c>
      <c r="K92" s="3">
        <v>0</v>
      </c>
    </row>
    <row r="93" spans="1:11">
      <c r="A93" s="103" t="s">
        <v>65</v>
      </c>
      <c r="B93" s="103"/>
      <c r="C93" s="103"/>
      <c r="D93" s="103"/>
      <c r="E93" s="23">
        <f>sep!G92</f>
        <v>424.75</v>
      </c>
      <c r="F93" s="65">
        <f t="shared" si="25"/>
        <v>0</v>
      </c>
      <c r="G93" s="3">
        <f t="shared" si="17"/>
        <v>424.75</v>
      </c>
      <c r="H93" s="3">
        <v>238</v>
      </c>
      <c r="I93" s="3">
        <v>98.75</v>
      </c>
      <c r="J93" s="3">
        <v>-165</v>
      </c>
      <c r="K93" s="3">
        <v>253</v>
      </c>
    </row>
    <row r="94" spans="1:11">
      <c r="A94" s="103" t="s">
        <v>33</v>
      </c>
      <c r="B94" s="103"/>
      <c r="C94" s="103"/>
      <c r="D94" s="103"/>
      <c r="E94" s="23">
        <f>sep!G93</f>
        <v>0</v>
      </c>
      <c r="F94" s="65">
        <f t="shared" si="25"/>
        <v>0</v>
      </c>
      <c r="G94" s="3">
        <f>SUM(H94:K94)</f>
        <v>0</v>
      </c>
      <c r="H94" s="3">
        <v>0</v>
      </c>
      <c r="I94" s="3">
        <v>0</v>
      </c>
      <c r="J94" s="3">
        <v>0</v>
      </c>
      <c r="K94" s="3">
        <v>0</v>
      </c>
    </row>
    <row r="95" spans="1:11">
      <c r="A95" s="103" t="s">
        <v>52</v>
      </c>
      <c r="B95" s="103"/>
      <c r="C95" s="103"/>
      <c r="D95" s="103"/>
      <c r="E95" s="23">
        <f>sep!G94</f>
        <v>8847</v>
      </c>
      <c r="F95" s="65">
        <f t="shared" si="25"/>
        <v>0</v>
      </c>
      <c r="G95" s="3">
        <f t="shared" si="17"/>
        <v>8847</v>
      </c>
      <c r="H95" s="3">
        <v>6362.5</v>
      </c>
      <c r="I95" s="3">
        <v>912</v>
      </c>
      <c r="J95" s="3">
        <v>789.5</v>
      </c>
      <c r="K95" s="3">
        <v>783</v>
      </c>
    </row>
    <row r="96" spans="1:11">
      <c r="A96" s="102" t="s">
        <v>66</v>
      </c>
      <c r="B96" s="102"/>
      <c r="C96" s="102"/>
      <c r="D96" s="102"/>
      <c r="E96" s="23">
        <f>sep!G95</f>
        <v>618.25</v>
      </c>
      <c r="F96" s="63">
        <f>SUM(F97:F100)</f>
        <v>0</v>
      </c>
      <c r="G96" s="5">
        <f>SUM(H96:K96)</f>
        <v>618.25</v>
      </c>
      <c r="H96" s="5">
        <f>SUM(H97:H101)</f>
        <v>138</v>
      </c>
      <c r="I96" s="5">
        <f t="shared" ref="I96:K96" si="26">SUM(I97:I101)</f>
        <v>115.25</v>
      </c>
      <c r="J96" s="5">
        <f t="shared" si="26"/>
        <v>291</v>
      </c>
      <c r="K96" s="5">
        <f t="shared" si="26"/>
        <v>74</v>
      </c>
    </row>
    <row r="97" spans="1:11">
      <c r="A97" s="103" t="s">
        <v>30</v>
      </c>
      <c r="B97" s="103"/>
      <c r="C97" s="103"/>
      <c r="D97" s="103"/>
      <c r="E97" s="23">
        <f>sep!G96</f>
        <v>278.25</v>
      </c>
      <c r="F97" s="65">
        <f t="shared" ref="F97:F101" si="27">G97-E97</f>
        <v>0</v>
      </c>
      <c r="G97" s="3">
        <f t="shared" si="17"/>
        <v>278.25</v>
      </c>
      <c r="H97" s="3">
        <v>68</v>
      </c>
      <c r="I97" s="3">
        <v>75.25</v>
      </c>
      <c r="J97" s="3">
        <v>68</v>
      </c>
      <c r="K97" s="3">
        <v>67</v>
      </c>
    </row>
    <row r="98" spans="1:11">
      <c r="A98" s="103" t="s">
        <v>65</v>
      </c>
      <c r="B98" s="103"/>
      <c r="C98" s="103"/>
      <c r="D98" s="103"/>
      <c r="E98" s="23">
        <f>sep!G97</f>
        <v>129</v>
      </c>
      <c r="F98" s="65">
        <f t="shared" si="27"/>
        <v>0</v>
      </c>
      <c r="G98" s="3">
        <f t="shared" si="17"/>
        <v>129</v>
      </c>
      <c r="H98" s="3">
        <v>48</v>
      </c>
      <c r="I98" s="3">
        <v>38</v>
      </c>
      <c r="J98" s="3">
        <v>38</v>
      </c>
      <c r="K98" s="3">
        <v>5</v>
      </c>
    </row>
    <row r="99" spans="1:11">
      <c r="A99" s="103" t="s">
        <v>42</v>
      </c>
      <c r="B99" s="103"/>
      <c r="C99" s="103"/>
      <c r="D99" s="103"/>
      <c r="E99" s="23">
        <f>sep!G98</f>
        <v>8</v>
      </c>
      <c r="F99" s="65">
        <f t="shared" si="27"/>
        <v>0</v>
      </c>
      <c r="G99" s="3">
        <f t="shared" si="17"/>
        <v>8</v>
      </c>
      <c r="H99" s="3">
        <v>2</v>
      </c>
      <c r="I99" s="3">
        <v>2</v>
      </c>
      <c r="J99" s="3">
        <v>2</v>
      </c>
      <c r="K99" s="3">
        <v>2</v>
      </c>
    </row>
    <row r="100" spans="1:11">
      <c r="A100" s="103" t="s">
        <v>52</v>
      </c>
      <c r="B100" s="103"/>
      <c r="C100" s="103"/>
      <c r="D100" s="103"/>
      <c r="E100" s="23">
        <f>sep!G99</f>
        <v>8</v>
      </c>
      <c r="F100" s="65">
        <f t="shared" si="27"/>
        <v>0</v>
      </c>
      <c r="G100" s="3">
        <f t="shared" si="17"/>
        <v>8</v>
      </c>
      <c r="H100" s="3">
        <v>20</v>
      </c>
      <c r="I100" s="3">
        <v>0</v>
      </c>
      <c r="J100" s="3">
        <v>-12</v>
      </c>
      <c r="K100" s="3">
        <v>0</v>
      </c>
    </row>
    <row r="101" spans="1:11">
      <c r="A101" s="103" t="s">
        <v>77</v>
      </c>
      <c r="B101" s="103"/>
      <c r="C101" s="103"/>
      <c r="D101" s="103"/>
      <c r="E101" s="23">
        <f>sep!G100</f>
        <v>0</v>
      </c>
      <c r="F101" s="65">
        <f t="shared" si="27"/>
        <v>0</v>
      </c>
      <c r="G101" s="3">
        <v>0</v>
      </c>
      <c r="H101" s="3">
        <v>0</v>
      </c>
      <c r="I101" s="3">
        <v>0</v>
      </c>
      <c r="J101" s="3">
        <v>195</v>
      </c>
      <c r="K101" s="3">
        <v>0</v>
      </c>
    </row>
    <row r="102" spans="1:11">
      <c r="A102" s="122" t="s">
        <v>67</v>
      </c>
      <c r="B102" s="122"/>
      <c r="C102" s="122"/>
      <c r="D102" s="122"/>
      <c r="E102" s="23">
        <f>sep!G101</f>
        <v>-8862</v>
      </c>
      <c r="F102" s="64">
        <f>F103+F104</f>
        <v>0</v>
      </c>
      <c r="G102" s="5">
        <f>G5-G35</f>
        <v>-8862</v>
      </c>
      <c r="H102" s="5">
        <f t="shared" ref="H102:K102" si="28">H5-H35</f>
        <v>-8862</v>
      </c>
      <c r="I102" s="5">
        <f t="shared" si="28"/>
        <v>0</v>
      </c>
      <c r="J102" s="5">
        <f t="shared" si="28"/>
        <v>0</v>
      </c>
      <c r="K102" s="5">
        <f t="shared" si="28"/>
        <v>0</v>
      </c>
    </row>
    <row r="103" spans="1:11">
      <c r="A103" s="103" t="s">
        <v>68</v>
      </c>
      <c r="B103" s="103"/>
      <c r="C103" s="103"/>
      <c r="D103" s="103"/>
      <c r="E103" s="23">
        <f>sep!G102</f>
        <v>0</v>
      </c>
      <c r="F103" s="64">
        <f t="shared" ref="F103:F104" si="29">F104+F105</f>
        <v>0</v>
      </c>
      <c r="G103" s="3">
        <f>SUM(H103:K103)</f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>
      <c r="A104" s="103" t="s">
        <v>69</v>
      </c>
      <c r="B104" s="103"/>
      <c r="C104" s="103"/>
      <c r="D104" s="103"/>
      <c r="E104" s="23">
        <f>sep!G103</f>
        <v>-8862</v>
      </c>
      <c r="F104" s="64">
        <f t="shared" si="29"/>
        <v>0</v>
      </c>
      <c r="G104" s="3">
        <f>SUM(H104:K104)</f>
        <v>-8862</v>
      </c>
      <c r="H104" s="71">
        <f>H5-H35</f>
        <v>-8862</v>
      </c>
      <c r="I104" s="3">
        <f t="shared" ref="I104:K104" si="30">I5-I35</f>
        <v>0</v>
      </c>
      <c r="J104" s="3">
        <f t="shared" si="30"/>
        <v>0</v>
      </c>
      <c r="K104" s="3">
        <f t="shared" si="30"/>
        <v>0</v>
      </c>
    </row>
    <row r="106" spans="1:11">
      <c r="A106" s="6" t="s">
        <v>70</v>
      </c>
    </row>
    <row r="107" spans="1:11">
      <c r="A107" s="6" t="s">
        <v>71</v>
      </c>
      <c r="G107" s="6" t="s">
        <v>72</v>
      </c>
    </row>
    <row r="108" spans="1:11">
      <c r="A108" s="6" t="s">
        <v>73</v>
      </c>
      <c r="G108" s="6" t="s">
        <v>74</v>
      </c>
    </row>
  </sheetData>
  <mergeCells count="101">
    <mergeCell ref="A2:K2"/>
    <mergeCell ref="A4:D4"/>
    <mergeCell ref="A5:D5"/>
    <mergeCell ref="A6:D6"/>
    <mergeCell ref="A7:D7"/>
    <mergeCell ref="A8:D8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8:D28"/>
    <mergeCell ref="A29:D29"/>
    <mergeCell ref="A30:D30"/>
    <mergeCell ref="A31:D31"/>
    <mergeCell ref="A32:D32"/>
    <mergeCell ref="A33:D33"/>
    <mergeCell ref="A21:D21"/>
    <mergeCell ref="A22:D22"/>
    <mergeCell ref="A23:D23"/>
    <mergeCell ref="A24:D24"/>
    <mergeCell ref="A25:D25"/>
    <mergeCell ref="A26:D26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76:D76"/>
    <mergeCell ref="A77:D77"/>
    <mergeCell ref="A78:D78"/>
    <mergeCell ref="A79:D79"/>
    <mergeCell ref="A80:D80"/>
    <mergeCell ref="A81:D81"/>
    <mergeCell ref="A70:D70"/>
    <mergeCell ref="A71:D71"/>
    <mergeCell ref="A72:D72"/>
    <mergeCell ref="A73:D73"/>
    <mergeCell ref="A74:D74"/>
    <mergeCell ref="A75:D75"/>
    <mergeCell ref="A88:D88"/>
    <mergeCell ref="A89:D89"/>
    <mergeCell ref="A90:D90"/>
    <mergeCell ref="A91:D91"/>
    <mergeCell ref="A92:D92"/>
    <mergeCell ref="A93:D93"/>
    <mergeCell ref="A82:D82"/>
    <mergeCell ref="A83:D83"/>
    <mergeCell ref="A84:D84"/>
    <mergeCell ref="A85:D85"/>
    <mergeCell ref="A86:D86"/>
    <mergeCell ref="A87:D87"/>
    <mergeCell ref="A100:D100"/>
    <mergeCell ref="A101:D101"/>
    <mergeCell ref="A102:D102"/>
    <mergeCell ref="A103:D103"/>
    <mergeCell ref="A104:D104"/>
    <mergeCell ref="A94:D94"/>
    <mergeCell ref="A95:D95"/>
    <mergeCell ref="A96:D96"/>
    <mergeCell ref="A97:D97"/>
    <mergeCell ref="A98:D98"/>
    <mergeCell ref="A99:D99"/>
  </mergeCells>
  <pageMargins left="0.7" right="0.7" top="0.75" bottom="0.75" header="0.3" footer="0.3"/>
  <pageSetup scale="82" orientation="portrait" r:id="rId1"/>
  <rowBreaks count="1" manualBreakCount="1">
    <brk id="52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108"/>
  <sheetViews>
    <sheetView view="pageBreakPreview" topLeftCell="A94" zoomScaleNormal="100" zoomScaleSheetLayoutView="100" workbookViewId="0">
      <selection activeCell="G107" sqref="G107:G108"/>
    </sheetView>
  </sheetViews>
  <sheetFormatPr defaultRowHeight="15"/>
  <cols>
    <col min="4" max="6" width="9.5703125" customWidth="1"/>
    <col min="7" max="7" width="10.140625" customWidth="1"/>
    <col min="8" max="9" width="9.28515625" bestFit="1" customWidth="1"/>
    <col min="10" max="11" width="9.5703125" bestFit="1" customWidth="1"/>
  </cols>
  <sheetData>
    <row r="1" spans="1:11">
      <c r="H1" s="6" t="s">
        <v>103</v>
      </c>
    </row>
    <row r="2" spans="1:11">
      <c r="A2" s="99" t="s">
        <v>102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ht="46.5" customHeight="1">
      <c r="A4" s="100" t="s">
        <v>0</v>
      </c>
      <c r="B4" s="100"/>
      <c r="C4" s="100"/>
      <c r="D4" s="100"/>
      <c r="E4" s="79" t="s">
        <v>82</v>
      </c>
      <c r="F4" s="79" t="s">
        <v>83</v>
      </c>
      <c r="G4" s="20" t="s">
        <v>84</v>
      </c>
      <c r="H4" s="79" t="s">
        <v>1</v>
      </c>
      <c r="I4" s="79" t="s">
        <v>2</v>
      </c>
      <c r="J4" s="79" t="s">
        <v>3</v>
      </c>
      <c r="K4" s="79" t="s">
        <v>4</v>
      </c>
    </row>
    <row r="5" spans="1:11">
      <c r="A5" s="101" t="s">
        <v>5</v>
      </c>
      <c r="B5" s="101"/>
      <c r="C5" s="101"/>
      <c r="D5" s="101"/>
      <c r="E5" s="24">
        <f>nov!G5</f>
        <v>43165.020000000004</v>
      </c>
      <c r="F5" s="22">
        <f>F6+F7+F11+F27+F28</f>
        <v>773.8</v>
      </c>
      <c r="G5" s="21">
        <f>G6+G7+G11+G27+G28</f>
        <v>43938.82</v>
      </c>
      <c r="H5" s="21">
        <f>H6+H7+H11+H27+H28</f>
        <v>6116</v>
      </c>
      <c r="I5" s="21">
        <f t="shared" ref="I5:K5" si="0">I6+I7+I11+I27+I28</f>
        <v>7044</v>
      </c>
      <c r="J5" s="21">
        <f t="shared" si="0"/>
        <v>15290</v>
      </c>
      <c r="K5" s="21">
        <f t="shared" si="0"/>
        <v>15488.82</v>
      </c>
    </row>
    <row r="6" spans="1:11">
      <c r="A6" s="102" t="s">
        <v>6</v>
      </c>
      <c r="B6" s="102"/>
      <c r="C6" s="102"/>
      <c r="D6" s="102"/>
      <c r="E6" s="23">
        <f>nov!G6</f>
        <v>2343</v>
      </c>
      <c r="F6" s="72">
        <f>G6-E6</f>
        <v>-117</v>
      </c>
      <c r="G6" s="4">
        <f>SUM(H6:K6)</f>
        <v>2226</v>
      </c>
      <c r="H6" s="4">
        <v>596</v>
      </c>
      <c r="I6" s="4">
        <v>725</v>
      </c>
      <c r="J6" s="4">
        <v>524</v>
      </c>
      <c r="K6" s="4">
        <v>381</v>
      </c>
    </row>
    <row r="7" spans="1:11">
      <c r="A7" s="102" t="s">
        <v>7</v>
      </c>
      <c r="B7" s="102"/>
      <c r="C7" s="102"/>
      <c r="D7" s="102"/>
      <c r="E7" s="23">
        <f>nov!G7</f>
        <v>4025</v>
      </c>
      <c r="F7" s="72">
        <f>SUM(F8:F10)</f>
        <v>142</v>
      </c>
      <c r="G7" s="4">
        <f>G8+G9 +G10</f>
        <v>4167</v>
      </c>
      <c r="H7" s="4">
        <f>H8+H9 +H10</f>
        <v>1054</v>
      </c>
      <c r="I7" s="4">
        <f>I8+I9 +I10</f>
        <v>1031</v>
      </c>
      <c r="J7" s="4">
        <f>J8+J9 +J10</f>
        <v>1030</v>
      </c>
      <c r="K7" s="4">
        <f>K8+K9 +K10</f>
        <v>1052</v>
      </c>
    </row>
    <row r="8" spans="1:11">
      <c r="A8" s="103" t="s">
        <v>8</v>
      </c>
      <c r="B8" s="103"/>
      <c r="C8" s="103"/>
      <c r="D8" s="103"/>
      <c r="E8" s="23">
        <f>nov!G8</f>
        <v>1113</v>
      </c>
      <c r="F8" s="78">
        <f>G8-E8</f>
        <v>9</v>
      </c>
      <c r="G8" s="3">
        <f>SUM(H8:K8)</f>
        <v>1122</v>
      </c>
      <c r="H8" s="3">
        <v>278</v>
      </c>
      <c r="I8" s="3">
        <v>279</v>
      </c>
      <c r="J8" s="3">
        <v>278</v>
      </c>
      <c r="K8" s="3">
        <v>287</v>
      </c>
    </row>
    <row r="9" spans="1:11">
      <c r="A9" s="103" t="s">
        <v>9</v>
      </c>
      <c r="B9" s="103"/>
      <c r="C9" s="103"/>
      <c r="D9" s="103"/>
      <c r="E9" s="23">
        <f>nov!G9</f>
        <v>2387</v>
      </c>
      <c r="F9" s="78">
        <f t="shared" ref="F9:F10" si="1">G9-E9</f>
        <v>133</v>
      </c>
      <c r="G9" s="3">
        <f>SUM(H9:K9)</f>
        <v>2520</v>
      </c>
      <c r="H9" s="3">
        <v>644</v>
      </c>
      <c r="I9" s="3">
        <v>621</v>
      </c>
      <c r="J9" s="3">
        <v>621</v>
      </c>
      <c r="K9" s="3">
        <v>634</v>
      </c>
    </row>
    <row r="10" spans="1:11">
      <c r="A10" s="106" t="s">
        <v>10</v>
      </c>
      <c r="B10" s="103"/>
      <c r="C10" s="103"/>
      <c r="D10" s="103"/>
      <c r="E10" s="23">
        <f>nov!G10</f>
        <v>525</v>
      </c>
      <c r="F10" s="78">
        <f t="shared" si="1"/>
        <v>0</v>
      </c>
      <c r="G10" s="3">
        <f>SUM(H10:K10)</f>
        <v>525</v>
      </c>
      <c r="H10" s="3">
        <v>132</v>
      </c>
      <c r="I10" s="3">
        <v>131</v>
      </c>
      <c r="J10" s="3">
        <v>131</v>
      </c>
      <c r="K10" s="3">
        <v>131</v>
      </c>
    </row>
    <row r="11" spans="1:11">
      <c r="A11" s="102" t="s">
        <v>11</v>
      </c>
      <c r="B11" s="102"/>
      <c r="C11" s="102"/>
      <c r="D11" s="102"/>
      <c r="E11" s="23">
        <f>nov!G11</f>
        <v>3978.02</v>
      </c>
      <c r="F11" s="72">
        <f>F12+F23</f>
        <v>738.8</v>
      </c>
      <c r="G11" s="4">
        <f t="shared" ref="G11:K11" si="2">G12+G23</f>
        <v>4716.82</v>
      </c>
      <c r="H11" s="4">
        <f t="shared" si="2"/>
        <v>1070</v>
      </c>
      <c r="I11" s="4">
        <f t="shared" si="2"/>
        <v>1066</v>
      </c>
      <c r="J11" s="4">
        <f t="shared" si="2"/>
        <v>979</v>
      </c>
      <c r="K11" s="4">
        <f t="shared" si="2"/>
        <v>1601.82</v>
      </c>
    </row>
    <row r="12" spans="1:11">
      <c r="A12" s="107" t="s">
        <v>12</v>
      </c>
      <c r="B12" s="107"/>
      <c r="C12" s="107"/>
      <c r="D12" s="107"/>
      <c r="E12" s="23">
        <f>nov!G12</f>
        <v>2719.02</v>
      </c>
      <c r="F12" s="78">
        <f>SUM(F13:F22)</f>
        <v>88.8</v>
      </c>
      <c r="G12" s="3">
        <f>SUM(G13:G22)</f>
        <v>2807.82</v>
      </c>
      <c r="H12" s="3">
        <f>SUM(H13:H22)</f>
        <v>733</v>
      </c>
      <c r="I12" s="3">
        <f t="shared" ref="I12:K12" si="3">SUM(I13:I22)</f>
        <v>733</v>
      </c>
      <c r="J12" s="3">
        <f t="shared" si="3"/>
        <v>675</v>
      </c>
      <c r="K12" s="3">
        <f t="shared" si="3"/>
        <v>666.81999999999994</v>
      </c>
    </row>
    <row r="13" spans="1:11">
      <c r="A13" s="103" t="s">
        <v>13</v>
      </c>
      <c r="B13" s="103"/>
      <c r="C13" s="103"/>
      <c r="D13" s="103"/>
      <c r="E13" s="23">
        <f>nov!G13</f>
        <v>0</v>
      </c>
      <c r="F13" s="78">
        <f t="shared" ref="F13:F34" si="4">G13-E13</f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05" t="s">
        <v>14</v>
      </c>
      <c r="B14" s="105"/>
      <c r="C14" s="105"/>
      <c r="D14" s="105"/>
      <c r="E14" s="23">
        <f>nov!G14</f>
        <v>396</v>
      </c>
      <c r="F14" s="78">
        <f t="shared" si="4"/>
        <v>0</v>
      </c>
      <c r="G14" s="3">
        <f t="shared" ref="G14:G21" si="5">SUM(H14:K14)</f>
        <v>396</v>
      </c>
      <c r="H14" s="3">
        <v>103</v>
      </c>
      <c r="I14" s="3">
        <v>103</v>
      </c>
      <c r="J14" s="3">
        <v>95</v>
      </c>
      <c r="K14" s="3">
        <v>95</v>
      </c>
    </row>
    <row r="15" spans="1:11">
      <c r="A15" s="104" t="s">
        <v>15</v>
      </c>
      <c r="B15" s="104"/>
      <c r="C15" s="104"/>
      <c r="D15" s="104"/>
      <c r="E15" s="23">
        <f>nov!G15</f>
        <v>0</v>
      </c>
      <c r="F15" s="78">
        <f t="shared" si="4"/>
        <v>0</v>
      </c>
      <c r="G15" s="3">
        <f t="shared" si="5"/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04" t="s">
        <v>16</v>
      </c>
      <c r="B16" s="104"/>
      <c r="C16" s="104"/>
      <c r="D16" s="104"/>
      <c r="E16" s="23">
        <f>nov!G16</f>
        <v>2066</v>
      </c>
      <c r="F16" s="78">
        <f t="shared" si="4"/>
        <v>73</v>
      </c>
      <c r="G16" s="3">
        <f t="shared" si="5"/>
        <v>2139</v>
      </c>
      <c r="H16" s="3">
        <v>538</v>
      </c>
      <c r="I16" s="3">
        <v>538</v>
      </c>
      <c r="J16" s="3">
        <v>495</v>
      </c>
      <c r="K16" s="3">
        <v>568</v>
      </c>
    </row>
    <row r="17" spans="1:11">
      <c r="A17" s="105" t="s">
        <v>17</v>
      </c>
      <c r="B17" s="105"/>
      <c r="C17" s="105"/>
      <c r="D17" s="105"/>
      <c r="E17" s="23">
        <f>nov!G17</f>
        <v>0</v>
      </c>
      <c r="F17" s="78">
        <f t="shared" si="4"/>
        <v>0</v>
      </c>
      <c r="G17" s="3">
        <f t="shared" si="5"/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05" t="s">
        <v>18</v>
      </c>
      <c r="B18" s="105"/>
      <c r="C18" s="105"/>
      <c r="D18" s="105"/>
      <c r="E18" s="23">
        <f>nov!G18</f>
        <v>0</v>
      </c>
      <c r="F18" s="78">
        <f t="shared" si="4"/>
        <v>0</v>
      </c>
      <c r="G18" s="3">
        <f t="shared" si="5"/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04" t="s">
        <v>19</v>
      </c>
      <c r="B19" s="104"/>
      <c r="C19" s="104"/>
      <c r="D19" s="104"/>
      <c r="E19" s="23">
        <f>nov!G19</f>
        <v>21.02</v>
      </c>
      <c r="F19" s="78">
        <f t="shared" si="4"/>
        <v>0</v>
      </c>
      <c r="G19" s="3">
        <f t="shared" si="5"/>
        <v>21.02</v>
      </c>
      <c r="H19" s="3">
        <v>5</v>
      </c>
      <c r="I19" s="3">
        <v>5</v>
      </c>
      <c r="J19" s="3">
        <v>5</v>
      </c>
      <c r="K19" s="3">
        <v>6.02</v>
      </c>
    </row>
    <row r="20" spans="1:11">
      <c r="A20" s="104" t="s">
        <v>20</v>
      </c>
      <c r="B20" s="104"/>
      <c r="C20" s="104"/>
      <c r="D20" s="104"/>
      <c r="E20" s="23">
        <f>nov!G20</f>
        <v>35</v>
      </c>
      <c r="F20" s="78">
        <f t="shared" si="4"/>
        <v>15.799999999999997</v>
      </c>
      <c r="G20" s="3">
        <f t="shared" si="5"/>
        <v>50.8</v>
      </c>
      <c r="H20" s="3">
        <v>9</v>
      </c>
      <c r="I20" s="3">
        <v>9</v>
      </c>
      <c r="J20" s="3">
        <v>8</v>
      </c>
      <c r="K20" s="3">
        <v>24.8</v>
      </c>
    </row>
    <row r="21" spans="1:11">
      <c r="A21" s="104" t="s">
        <v>21</v>
      </c>
      <c r="B21" s="104"/>
      <c r="C21" s="104"/>
      <c r="D21" s="104"/>
      <c r="E21" s="23">
        <f>nov!G21</f>
        <v>201</v>
      </c>
      <c r="F21" s="78">
        <f t="shared" si="4"/>
        <v>0</v>
      </c>
      <c r="G21" s="3">
        <f t="shared" si="5"/>
        <v>201</v>
      </c>
      <c r="H21" s="3">
        <v>78</v>
      </c>
      <c r="I21" s="3">
        <v>78</v>
      </c>
      <c r="J21" s="3">
        <v>72</v>
      </c>
      <c r="K21" s="3">
        <v>-27</v>
      </c>
    </row>
    <row r="22" spans="1:11">
      <c r="A22" s="104" t="s">
        <v>22</v>
      </c>
      <c r="B22" s="104"/>
      <c r="C22" s="104"/>
      <c r="D22" s="104"/>
      <c r="E22" s="23">
        <f>nov!G22</f>
        <v>0</v>
      </c>
      <c r="F22" s="78">
        <f t="shared" si="4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07" t="s">
        <v>23</v>
      </c>
      <c r="B23" s="107"/>
      <c r="C23" s="107"/>
      <c r="D23" s="107"/>
      <c r="E23" s="23">
        <f>nov!G23</f>
        <v>1259</v>
      </c>
      <c r="F23" s="78">
        <f>SUM(F24:F26)</f>
        <v>650</v>
      </c>
      <c r="G23" s="3">
        <f>G24+G25+G26</f>
        <v>1909</v>
      </c>
      <c r="H23" s="3">
        <f t="shared" ref="H23:K23" si="6">H24+H25+H26</f>
        <v>337</v>
      </c>
      <c r="I23" s="3">
        <f t="shared" si="6"/>
        <v>333</v>
      </c>
      <c r="J23" s="3">
        <f t="shared" si="6"/>
        <v>304</v>
      </c>
      <c r="K23" s="3">
        <f t="shared" si="6"/>
        <v>935</v>
      </c>
    </row>
    <row r="24" spans="1:11">
      <c r="A24" s="103" t="s">
        <v>24</v>
      </c>
      <c r="B24" s="103"/>
      <c r="C24" s="103"/>
      <c r="D24" s="103"/>
      <c r="E24" s="23">
        <f>nov!G24</f>
        <v>1259</v>
      </c>
      <c r="F24" s="78">
        <f t="shared" si="4"/>
        <v>0</v>
      </c>
      <c r="G24" s="3">
        <f>SUM(H24:K24)</f>
        <v>1259</v>
      </c>
      <c r="H24" s="3">
        <v>337</v>
      </c>
      <c r="I24" s="3">
        <v>333</v>
      </c>
      <c r="J24" s="3">
        <v>304</v>
      </c>
      <c r="K24" s="3">
        <v>285</v>
      </c>
    </row>
    <row r="25" spans="1:11">
      <c r="A25" s="103" t="s">
        <v>25</v>
      </c>
      <c r="B25" s="103"/>
      <c r="C25" s="103"/>
      <c r="D25" s="103"/>
      <c r="E25" s="23">
        <f>nov!G25</f>
        <v>0</v>
      </c>
      <c r="F25" s="78">
        <f t="shared" si="4"/>
        <v>0</v>
      </c>
      <c r="G25" s="3">
        <f>SUM(H25:K25)</f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03" t="s">
        <v>89</v>
      </c>
      <c r="B26" s="103"/>
      <c r="C26" s="103"/>
      <c r="D26" s="103"/>
      <c r="E26" s="23">
        <f>nov!G26</f>
        <v>0</v>
      </c>
      <c r="F26" s="78">
        <f t="shared" si="4"/>
        <v>650</v>
      </c>
      <c r="G26" s="3">
        <f>SUM(H26:K26)</f>
        <v>650</v>
      </c>
      <c r="H26" s="3">
        <v>0</v>
      </c>
      <c r="I26" s="3">
        <v>0</v>
      </c>
      <c r="J26" s="3">
        <v>0</v>
      </c>
      <c r="K26" s="3">
        <v>650</v>
      </c>
    </row>
    <row r="27" spans="1:11">
      <c r="A27" s="102" t="s">
        <v>104</v>
      </c>
      <c r="B27" s="102"/>
      <c r="C27" s="102"/>
      <c r="D27" s="102"/>
      <c r="E27" s="23">
        <f>nov!G27</f>
        <v>0</v>
      </c>
      <c r="F27" s="81">
        <f t="shared" si="4"/>
        <v>10</v>
      </c>
      <c r="G27" s="3">
        <f>SUM(H27:K27)</f>
        <v>10</v>
      </c>
      <c r="H27" s="3">
        <v>0</v>
      </c>
      <c r="I27" s="3">
        <v>0</v>
      </c>
      <c r="J27" s="3">
        <v>0</v>
      </c>
      <c r="K27" s="3">
        <v>10</v>
      </c>
    </row>
    <row r="28" spans="1:11">
      <c r="A28" s="102" t="s">
        <v>26</v>
      </c>
      <c r="B28" s="102"/>
      <c r="C28" s="102"/>
      <c r="D28" s="102"/>
      <c r="E28" s="23">
        <f>nov!G28</f>
        <v>32819</v>
      </c>
      <c r="F28" s="72">
        <f>SUM(F29:F34)</f>
        <v>0</v>
      </c>
      <c r="G28" s="4">
        <f>SUM(G29:G34)</f>
        <v>32819</v>
      </c>
      <c r="H28" s="4">
        <f t="shared" ref="H28:K28" si="7">SUM(H29:H34)</f>
        <v>3396</v>
      </c>
      <c r="I28" s="4">
        <f t="shared" si="7"/>
        <v>4222</v>
      </c>
      <c r="J28" s="4">
        <f t="shared" si="7"/>
        <v>12757</v>
      </c>
      <c r="K28" s="4">
        <f t="shared" si="7"/>
        <v>12444</v>
      </c>
    </row>
    <row r="29" spans="1:11">
      <c r="A29" s="108" t="s">
        <v>27</v>
      </c>
      <c r="B29" s="108"/>
      <c r="C29" s="108"/>
      <c r="D29" s="108"/>
      <c r="E29" s="23">
        <f>nov!G29</f>
        <v>465</v>
      </c>
      <c r="F29" s="78">
        <f t="shared" si="4"/>
        <v>0</v>
      </c>
      <c r="G29" s="3">
        <f>SUM(H29:K29)</f>
        <v>465</v>
      </c>
      <c r="H29" s="3">
        <v>95</v>
      </c>
      <c r="I29" s="3">
        <v>80</v>
      </c>
      <c r="J29" s="3">
        <v>210</v>
      </c>
      <c r="K29" s="3">
        <v>80</v>
      </c>
    </row>
    <row r="30" spans="1:11">
      <c r="A30" s="108" t="s">
        <v>85</v>
      </c>
      <c r="B30" s="108"/>
      <c r="C30" s="108"/>
      <c r="D30" s="108"/>
      <c r="E30" s="23">
        <f>nov!G30</f>
        <v>5578</v>
      </c>
      <c r="F30" s="78">
        <f t="shared" si="4"/>
        <v>0</v>
      </c>
      <c r="G30" s="3">
        <f>SUM(H30:K30)</f>
        <v>5578</v>
      </c>
      <c r="H30" s="3">
        <v>2789</v>
      </c>
      <c r="I30" s="3">
        <v>2789</v>
      </c>
      <c r="J30" s="3">
        <v>0</v>
      </c>
      <c r="K30" s="3">
        <v>0</v>
      </c>
    </row>
    <row r="31" spans="1:11">
      <c r="A31" s="109" t="s">
        <v>86</v>
      </c>
      <c r="B31" s="110"/>
      <c r="C31" s="110"/>
      <c r="D31" s="111"/>
      <c r="E31" s="23">
        <f>nov!G31</f>
        <v>23847</v>
      </c>
      <c r="F31" s="78">
        <f t="shared" si="4"/>
        <v>0</v>
      </c>
      <c r="G31" s="3">
        <f t="shared" ref="G31:G34" si="8">SUM(H31:K31)</f>
        <v>23847</v>
      </c>
      <c r="H31" s="3">
        <v>0</v>
      </c>
      <c r="I31" s="3">
        <v>782</v>
      </c>
      <c r="J31" s="3">
        <v>11532</v>
      </c>
      <c r="K31" s="3">
        <v>11533</v>
      </c>
    </row>
    <row r="32" spans="1:11">
      <c r="A32" s="109" t="s">
        <v>87</v>
      </c>
      <c r="B32" s="110"/>
      <c r="C32" s="110"/>
      <c r="D32" s="111"/>
      <c r="E32" s="23">
        <f>nov!G32</f>
        <v>1318</v>
      </c>
      <c r="F32" s="78">
        <f t="shared" si="4"/>
        <v>0</v>
      </c>
      <c r="G32" s="3">
        <f t="shared" si="8"/>
        <v>1318</v>
      </c>
      <c r="H32" s="3">
        <v>0</v>
      </c>
      <c r="I32" s="3">
        <v>262</v>
      </c>
      <c r="J32" s="3">
        <v>528</v>
      </c>
      <c r="K32" s="3">
        <v>528</v>
      </c>
    </row>
    <row r="33" spans="1:11">
      <c r="A33" s="109" t="s">
        <v>88</v>
      </c>
      <c r="B33" s="110"/>
      <c r="C33" s="110"/>
      <c r="D33" s="111"/>
      <c r="E33" s="23">
        <f>nov!G33</f>
        <v>936</v>
      </c>
      <c r="F33" s="78">
        <f t="shared" si="4"/>
        <v>0</v>
      </c>
      <c r="G33" s="3">
        <f t="shared" si="8"/>
        <v>936</v>
      </c>
      <c r="H33" s="3">
        <v>17</v>
      </c>
      <c r="I33" s="3">
        <v>309</v>
      </c>
      <c r="J33" s="3">
        <v>307</v>
      </c>
      <c r="K33" s="3">
        <v>303</v>
      </c>
    </row>
    <row r="34" spans="1:11" ht="17.25" customHeight="1">
      <c r="A34" s="112" t="s">
        <v>94</v>
      </c>
      <c r="B34" s="113"/>
      <c r="C34" s="113"/>
      <c r="D34" s="114"/>
      <c r="E34" s="23">
        <f>nov!G34</f>
        <v>675</v>
      </c>
      <c r="F34" s="78">
        <f t="shared" si="4"/>
        <v>0</v>
      </c>
      <c r="G34" s="3">
        <f t="shared" si="8"/>
        <v>675</v>
      </c>
      <c r="H34" s="3">
        <v>495</v>
      </c>
      <c r="I34" s="3">
        <v>0</v>
      </c>
      <c r="J34" s="3">
        <v>180</v>
      </c>
      <c r="K34" s="3">
        <v>0</v>
      </c>
    </row>
    <row r="35" spans="1:11">
      <c r="A35" s="101" t="s">
        <v>28</v>
      </c>
      <c r="B35" s="101"/>
      <c r="C35" s="101"/>
      <c r="D35" s="101"/>
      <c r="E35" s="25">
        <f>nov!G35</f>
        <v>52027.020000000004</v>
      </c>
      <c r="F35" s="77">
        <f t="shared" ref="F35:K35" si="9">F36+F42+F43+F48+F52+F56+F66+F72+F77+F81+F85+F88+F91+F96</f>
        <v>475.8</v>
      </c>
      <c r="G35" s="2">
        <f t="shared" si="9"/>
        <v>52502.82</v>
      </c>
      <c r="H35" s="2">
        <f t="shared" si="9"/>
        <v>14978</v>
      </c>
      <c r="I35" s="2">
        <f t="shared" si="9"/>
        <v>7044</v>
      </c>
      <c r="J35" s="2">
        <f t="shared" si="9"/>
        <v>15290</v>
      </c>
      <c r="K35" s="2">
        <f t="shared" si="9"/>
        <v>15190.82</v>
      </c>
    </row>
    <row r="36" spans="1:11">
      <c r="A36" s="102" t="s">
        <v>29</v>
      </c>
      <c r="B36" s="102"/>
      <c r="C36" s="102"/>
      <c r="D36" s="102"/>
      <c r="E36" s="23">
        <f>nov!G36</f>
        <v>4968.5</v>
      </c>
      <c r="F36" s="72">
        <f t="shared" ref="F36:K36" si="10">SUM(F37:F41)</f>
        <v>185</v>
      </c>
      <c r="G36" s="5">
        <f t="shared" si="10"/>
        <v>5153.5</v>
      </c>
      <c r="H36" s="5">
        <f t="shared" si="10"/>
        <v>1006</v>
      </c>
      <c r="I36" s="5">
        <f t="shared" si="10"/>
        <v>1149</v>
      </c>
      <c r="J36" s="5">
        <f t="shared" si="10"/>
        <v>1515.5</v>
      </c>
      <c r="K36" s="5">
        <f t="shared" si="10"/>
        <v>1483</v>
      </c>
    </row>
    <row r="37" spans="1:11">
      <c r="A37" s="115" t="s">
        <v>30</v>
      </c>
      <c r="B37" s="115"/>
      <c r="C37" s="115"/>
      <c r="D37" s="115"/>
      <c r="E37" s="23">
        <f>nov!G37</f>
        <v>2075</v>
      </c>
      <c r="F37" s="74">
        <f>G37-E37</f>
        <v>58</v>
      </c>
      <c r="G37" s="3">
        <f t="shared" ref="G37:G47" si="11">SUM(H37:K37)</f>
        <v>2133</v>
      </c>
      <c r="H37" s="3">
        <v>485</v>
      </c>
      <c r="I37" s="3">
        <v>564.5</v>
      </c>
      <c r="J37" s="3">
        <v>503</v>
      </c>
      <c r="K37" s="3">
        <v>580.5</v>
      </c>
    </row>
    <row r="38" spans="1:11">
      <c r="A38" s="103" t="s">
        <v>31</v>
      </c>
      <c r="B38" s="103"/>
      <c r="C38" s="103"/>
      <c r="D38" s="103"/>
      <c r="E38" s="23">
        <f>nov!G38</f>
        <v>1270.5</v>
      </c>
      <c r="F38" s="74">
        <f t="shared" ref="F38:F41" si="12">G38-E38</f>
        <v>127</v>
      </c>
      <c r="G38" s="3">
        <f t="shared" si="11"/>
        <v>1397.5</v>
      </c>
      <c r="H38" s="3">
        <v>298</v>
      </c>
      <c r="I38" s="3">
        <v>293.5</v>
      </c>
      <c r="J38" s="3">
        <v>425.5</v>
      </c>
      <c r="K38" s="3">
        <v>380.5</v>
      </c>
    </row>
    <row r="39" spans="1:11">
      <c r="A39" s="103" t="s">
        <v>32</v>
      </c>
      <c r="B39" s="103"/>
      <c r="C39" s="103"/>
      <c r="D39" s="103"/>
      <c r="E39" s="23">
        <f>nov!G39</f>
        <v>22</v>
      </c>
      <c r="F39" s="74">
        <f t="shared" si="12"/>
        <v>0</v>
      </c>
      <c r="G39" s="3">
        <f t="shared" si="11"/>
        <v>22</v>
      </c>
      <c r="H39" s="3">
        <v>10</v>
      </c>
      <c r="I39" s="3">
        <v>9</v>
      </c>
      <c r="J39" s="3">
        <v>9</v>
      </c>
      <c r="K39" s="3">
        <v>-6</v>
      </c>
    </row>
    <row r="40" spans="1:11">
      <c r="A40" s="103" t="s">
        <v>33</v>
      </c>
      <c r="B40" s="103"/>
      <c r="C40" s="103"/>
      <c r="D40" s="103"/>
      <c r="E40" s="23">
        <f>nov!G40</f>
        <v>0</v>
      </c>
      <c r="F40" s="74">
        <f t="shared" si="12"/>
        <v>0</v>
      </c>
      <c r="G40" s="3">
        <f t="shared" si="11"/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103" t="s">
        <v>34</v>
      </c>
      <c r="B41" s="103"/>
      <c r="C41" s="103"/>
      <c r="D41" s="103"/>
      <c r="E41" s="23">
        <f>nov!G41</f>
        <v>1601</v>
      </c>
      <c r="F41" s="74">
        <f t="shared" si="12"/>
        <v>0</v>
      </c>
      <c r="G41" s="3">
        <f t="shared" si="11"/>
        <v>1601</v>
      </c>
      <c r="H41" s="3">
        <v>213</v>
      </c>
      <c r="I41" s="3">
        <v>282</v>
      </c>
      <c r="J41" s="3">
        <v>578</v>
      </c>
      <c r="K41" s="3">
        <v>528</v>
      </c>
    </row>
    <row r="42" spans="1:11">
      <c r="A42" s="102" t="s">
        <v>35</v>
      </c>
      <c r="B42" s="102"/>
      <c r="C42" s="102"/>
      <c r="D42" s="102"/>
      <c r="E42" s="23">
        <f>nov!G42</f>
        <v>0</v>
      </c>
      <c r="F42" s="72">
        <f>G42-E42</f>
        <v>0</v>
      </c>
      <c r="G42" s="5">
        <f t="shared" si="11"/>
        <v>0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102" t="s">
        <v>36</v>
      </c>
      <c r="B43" s="102"/>
      <c r="C43" s="102"/>
      <c r="D43" s="102"/>
      <c r="E43" s="23">
        <f>nov!G43</f>
        <v>0</v>
      </c>
      <c r="F43" s="72">
        <f>SUM(F44:F47)</f>
        <v>0</v>
      </c>
      <c r="G43" s="5">
        <f t="shared" si="11"/>
        <v>0</v>
      </c>
      <c r="H43" s="5">
        <f>H44+H45+H46+H47</f>
        <v>0</v>
      </c>
      <c r="I43" s="5">
        <f>I44+I45+I46+I47</f>
        <v>0</v>
      </c>
      <c r="J43" s="5">
        <f>J44+J45+J46+J47</f>
        <v>0</v>
      </c>
      <c r="K43" s="5">
        <f>K44+K45+K46+K47</f>
        <v>0</v>
      </c>
    </row>
    <row r="44" spans="1:11">
      <c r="A44" s="103" t="s">
        <v>30</v>
      </c>
      <c r="B44" s="103"/>
      <c r="C44" s="103"/>
      <c r="D44" s="103"/>
      <c r="E44" s="23">
        <f>nov!G44</f>
        <v>0</v>
      </c>
      <c r="F44" s="74">
        <f t="shared" ref="F44:F47" si="13">G44-E44</f>
        <v>0</v>
      </c>
      <c r="G44" s="3">
        <f t="shared" si="1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103" t="s">
        <v>31</v>
      </c>
      <c r="B45" s="103"/>
      <c r="C45" s="103"/>
      <c r="D45" s="103"/>
      <c r="E45" s="23">
        <f>nov!G45</f>
        <v>0</v>
      </c>
      <c r="F45" s="74">
        <f t="shared" si="13"/>
        <v>0</v>
      </c>
      <c r="G45" s="3">
        <f t="shared" si="1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103" t="s">
        <v>32</v>
      </c>
      <c r="B46" s="103"/>
      <c r="C46" s="103"/>
      <c r="D46" s="103"/>
      <c r="E46" s="23">
        <f>nov!G46</f>
        <v>0</v>
      </c>
      <c r="F46" s="74">
        <f t="shared" si="13"/>
        <v>0</v>
      </c>
      <c r="G46" s="3">
        <f t="shared" si="1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103" t="s">
        <v>34</v>
      </c>
      <c r="B47" s="103"/>
      <c r="C47" s="103"/>
      <c r="D47" s="103"/>
      <c r="E47" s="23">
        <f>nov!G47</f>
        <v>0</v>
      </c>
      <c r="F47" s="74">
        <f t="shared" si="13"/>
        <v>0</v>
      </c>
      <c r="G47" s="3">
        <f t="shared" si="1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>
      <c r="A48" s="102" t="s">
        <v>37</v>
      </c>
      <c r="B48" s="102"/>
      <c r="C48" s="102"/>
      <c r="D48" s="102"/>
      <c r="E48" s="23">
        <f>nov!G48</f>
        <v>0</v>
      </c>
      <c r="F48" s="72">
        <f>SUM(F49:F51)</f>
        <v>0</v>
      </c>
      <c r="G48" s="5">
        <f>SUM(H48:K48)</f>
        <v>0</v>
      </c>
      <c r="H48" s="5">
        <f>H49+H50+H51</f>
        <v>0</v>
      </c>
      <c r="I48" s="5">
        <f>I49+I50+I51</f>
        <v>0</v>
      </c>
      <c r="J48" s="5">
        <f>J49+J50+J51</f>
        <v>0</v>
      </c>
      <c r="K48" s="5">
        <f>K49+K50+K51</f>
        <v>0</v>
      </c>
    </row>
    <row r="49" spans="1:12">
      <c r="A49" s="103" t="s">
        <v>38</v>
      </c>
      <c r="B49" s="103"/>
      <c r="C49" s="103"/>
      <c r="D49" s="103"/>
      <c r="E49" s="23">
        <f>nov!G49</f>
        <v>0</v>
      </c>
      <c r="F49" s="74">
        <f t="shared" ref="F49:F51" si="14">G49-E49</f>
        <v>0</v>
      </c>
      <c r="G49" s="3">
        <f>SUM(H49:K49)</f>
        <v>0</v>
      </c>
      <c r="H49" s="3">
        <v>0</v>
      </c>
      <c r="I49" s="3">
        <v>0</v>
      </c>
      <c r="J49" s="3">
        <v>0</v>
      </c>
      <c r="K49" s="3">
        <v>0</v>
      </c>
    </row>
    <row r="50" spans="1:12">
      <c r="A50" s="103" t="s">
        <v>39</v>
      </c>
      <c r="B50" s="103"/>
      <c r="C50" s="103"/>
      <c r="D50" s="103"/>
      <c r="E50" s="23">
        <f>nov!G50</f>
        <v>0</v>
      </c>
      <c r="F50" s="74">
        <f t="shared" si="14"/>
        <v>0</v>
      </c>
      <c r="G50" s="3">
        <f>SUM(H50:K50)</f>
        <v>0</v>
      </c>
      <c r="H50" s="3">
        <v>0</v>
      </c>
      <c r="I50" s="3">
        <v>0</v>
      </c>
      <c r="J50" s="3">
        <v>0</v>
      </c>
      <c r="K50" s="3">
        <v>0</v>
      </c>
    </row>
    <row r="51" spans="1:12">
      <c r="A51" s="103" t="s">
        <v>40</v>
      </c>
      <c r="B51" s="103"/>
      <c r="C51" s="103"/>
      <c r="D51" s="103"/>
      <c r="E51" s="23">
        <f>nov!G51</f>
        <v>0</v>
      </c>
      <c r="F51" s="74">
        <f t="shared" si="14"/>
        <v>0</v>
      </c>
      <c r="G51" s="3">
        <f>SUM(H51:K51)</f>
        <v>0</v>
      </c>
      <c r="H51" s="3">
        <v>0</v>
      </c>
      <c r="I51" s="3">
        <v>0</v>
      </c>
      <c r="J51" s="3">
        <v>0</v>
      </c>
      <c r="K51" s="3">
        <v>0</v>
      </c>
    </row>
    <row r="52" spans="1:12" ht="24" customHeight="1">
      <c r="A52" s="116" t="s">
        <v>41</v>
      </c>
      <c r="B52" s="117"/>
      <c r="C52" s="117"/>
      <c r="D52" s="118"/>
      <c r="E52" s="23">
        <f>nov!G52</f>
        <v>555.6</v>
      </c>
      <c r="F52" s="76">
        <f>SUM(F53:F55)</f>
        <v>0</v>
      </c>
      <c r="G52" s="5">
        <f>SUM(G53:G55)</f>
        <v>555.6</v>
      </c>
      <c r="H52" s="5">
        <f>H53+H54+H55</f>
        <v>144</v>
      </c>
      <c r="I52" s="5">
        <f>I53+I54+I55</f>
        <v>153.6</v>
      </c>
      <c r="J52" s="5">
        <f>J53+J54+J55</f>
        <v>128</v>
      </c>
      <c r="K52" s="5">
        <f>K53+K54+K55</f>
        <v>130</v>
      </c>
    </row>
    <row r="53" spans="1:12">
      <c r="A53" s="103" t="s">
        <v>30</v>
      </c>
      <c r="B53" s="103"/>
      <c r="C53" s="103"/>
      <c r="D53" s="103"/>
      <c r="E53" s="23">
        <f>nov!G53</f>
        <v>478.6</v>
      </c>
      <c r="F53" s="74">
        <f t="shared" ref="F53:F55" si="15">G53-E53</f>
        <v>0</v>
      </c>
      <c r="G53" s="3">
        <f>SUM(H53:K53)</f>
        <v>478.6</v>
      </c>
      <c r="H53" s="3">
        <v>117</v>
      </c>
      <c r="I53" s="3">
        <v>128.6</v>
      </c>
      <c r="J53" s="3">
        <v>117</v>
      </c>
      <c r="K53" s="3">
        <v>116</v>
      </c>
    </row>
    <row r="54" spans="1:12">
      <c r="A54" s="103" t="s">
        <v>31</v>
      </c>
      <c r="B54" s="103"/>
      <c r="C54" s="103"/>
      <c r="D54" s="103"/>
      <c r="E54" s="23">
        <f>nov!G54</f>
        <v>64</v>
      </c>
      <c r="F54" s="74">
        <f t="shared" si="15"/>
        <v>0</v>
      </c>
      <c r="G54" s="3">
        <f>SUM(H54:K54)</f>
        <v>64</v>
      </c>
      <c r="H54" s="3">
        <v>23</v>
      </c>
      <c r="I54" s="3">
        <v>22</v>
      </c>
      <c r="J54" s="3">
        <v>8</v>
      </c>
      <c r="K54" s="3">
        <v>11</v>
      </c>
    </row>
    <row r="55" spans="1:12">
      <c r="A55" s="103" t="s">
        <v>42</v>
      </c>
      <c r="B55" s="103"/>
      <c r="C55" s="103"/>
      <c r="D55" s="103"/>
      <c r="E55" s="23">
        <f>nov!G55</f>
        <v>13</v>
      </c>
      <c r="F55" s="74">
        <f t="shared" si="15"/>
        <v>0</v>
      </c>
      <c r="G55" s="3">
        <f>SUM(H55:K55)</f>
        <v>13</v>
      </c>
      <c r="H55" s="3">
        <v>4</v>
      </c>
      <c r="I55" s="3">
        <v>3</v>
      </c>
      <c r="J55" s="3">
        <v>3</v>
      </c>
      <c r="K55" s="3">
        <v>3</v>
      </c>
    </row>
    <row r="56" spans="1:12">
      <c r="A56" s="102" t="s">
        <v>43</v>
      </c>
      <c r="B56" s="102"/>
      <c r="C56" s="102"/>
      <c r="D56" s="102"/>
      <c r="E56" s="23">
        <f>nov!G56</f>
        <v>2548.42</v>
      </c>
      <c r="F56" s="72">
        <f>SUM(F57:F65)</f>
        <v>15.799999999999997</v>
      </c>
      <c r="G56" s="5">
        <f>SUM(H56:K56)</f>
        <v>2564.2200000000003</v>
      </c>
      <c r="H56" s="5">
        <f>SUM(H57:H65)</f>
        <v>515</v>
      </c>
      <c r="I56" s="5">
        <f>SUM(I57:I65)</f>
        <v>577.9</v>
      </c>
      <c r="J56" s="5">
        <f>SUM(J57:J65)</f>
        <v>901</v>
      </c>
      <c r="K56" s="5">
        <f>SUM(K57:K65)</f>
        <v>570.32000000000005</v>
      </c>
    </row>
    <row r="57" spans="1:12">
      <c r="A57" s="103" t="s">
        <v>44</v>
      </c>
      <c r="B57" s="103"/>
      <c r="C57" s="103"/>
      <c r="D57" s="103"/>
      <c r="E57" s="23">
        <f>nov!G57</f>
        <v>0</v>
      </c>
      <c r="F57" s="74">
        <f t="shared" ref="F57:F65" si="16">G57-E57</f>
        <v>0</v>
      </c>
      <c r="G57" s="7">
        <f t="shared" ref="G57:G100" si="17">SUM(H57:K57)</f>
        <v>0</v>
      </c>
      <c r="H57" s="7">
        <v>0</v>
      </c>
      <c r="I57" s="7">
        <v>0</v>
      </c>
      <c r="J57" s="7">
        <v>0</v>
      </c>
      <c r="K57" s="7">
        <v>0</v>
      </c>
    </row>
    <row r="58" spans="1:12">
      <c r="A58" s="103" t="s">
        <v>45</v>
      </c>
      <c r="B58" s="103"/>
      <c r="C58" s="103"/>
      <c r="D58" s="103"/>
      <c r="E58" s="23">
        <f>nov!G58</f>
        <v>91</v>
      </c>
      <c r="F58" s="62">
        <f t="shared" si="16"/>
        <v>0</v>
      </c>
      <c r="G58" s="7">
        <f t="shared" si="17"/>
        <v>91</v>
      </c>
      <c r="H58" s="7">
        <v>27</v>
      </c>
      <c r="I58" s="7">
        <v>27</v>
      </c>
      <c r="J58" s="7">
        <v>12</v>
      </c>
      <c r="K58" s="7">
        <v>25</v>
      </c>
    </row>
    <row r="59" spans="1:12">
      <c r="A59" s="103" t="s">
        <v>46</v>
      </c>
      <c r="B59" s="103"/>
      <c r="C59" s="103"/>
      <c r="D59" s="103"/>
      <c r="E59" s="23">
        <f>nov!G59</f>
        <v>438.9</v>
      </c>
      <c r="F59" s="74">
        <f t="shared" si="16"/>
        <v>0</v>
      </c>
      <c r="G59" s="3">
        <f t="shared" si="17"/>
        <v>438.9</v>
      </c>
      <c r="H59" s="3">
        <v>168</v>
      </c>
      <c r="I59" s="3">
        <v>26.9</v>
      </c>
      <c r="J59" s="3">
        <v>231.5</v>
      </c>
      <c r="K59" s="3">
        <v>12.5</v>
      </c>
      <c r="L59" s="8"/>
    </row>
    <row r="60" spans="1:12">
      <c r="A60" s="103" t="s">
        <v>47</v>
      </c>
      <c r="B60" s="103"/>
      <c r="C60" s="103"/>
      <c r="D60" s="103"/>
      <c r="E60" s="23">
        <f>nov!G60</f>
        <v>396</v>
      </c>
      <c r="F60" s="74">
        <f t="shared" si="16"/>
        <v>0</v>
      </c>
      <c r="G60" s="7">
        <f t="shared" si="17"/>
        <v>396</v>
      </c>
      <c r="H60" s="7">
        <v>103</v>
      </c>
      <c r="I60" s="7">
        <v>103</v>
      </c>
      <c r="J60" s="7">
        <v>95</v>
      </c>
      <c r="K60" s="7">
        <v>95</v>
      </c>
    </row>
    <row r="61" spans="1:12">
      <c r="A61" s="103" t="s">
        <v>48</v>
      </c>
      <c r="B61" s="103"/>
      <c r="C61" s="103"/>
      <c r="D61" s="103"/>
      <c r="E61" s="23">
        <f>nov!G61</f>
        <v>35</v>
      </c>
      <c r="F61" s="74">
        <f t="shared" si="16"/>
        <v>15.799999999999997</v>
      </c>
      <c r="G61" s="7">
        <f t="shared" si="17"/>
        <v>50.8</v>
      </c>
      <c r="H61" s="7">
        <v>9</v>
      </c>
      <c r="I61" s="7">
        <v>9</v>
      </c>
      <c r="J61" s="7">
        <v>8</v>
      </c>
      <c r="K61" s="7">
        <v>24.8</v>
      </c>
    </row>
    <row r="62" spans="1:12">
      <c r="A62" s="103" t="s">
        <v>49</v>
      </c>
      <c r="B62" s="103"/>
      <c r="C62" s="103"/>
      <c r="D62" s="103"/>
      <c r="E62" s="23">
        <f>nov!G62</f>
        <v>21.02</v>
      </c>
      <c r="F62" s="74">
        <f t="shared" si="16"/>
        <v>0</v>
      </c>
      <c r="G62" s="3">
        <f t="shared" si="17"/>
        <v>21.02</v>
      </c>
      <c r="H62" s="3">
        <v>5</v>
      </c>
      <c r="I62" s="3">
        <v>5</v>
      </c>
      <c r="J62" s="3">
        <v>5</v>
      </c>
      <c r="K62" s="3">
        <v>6.02</v>
      </c>
    </row>
    <row r="63" spans="1:12">
      <c r="A63" s="103" t="s">
        <v>50</v>
      </c>
      <c r="B63" s="103"/>
      <c r="C63" s="103"/>
      <c r="D63" s="103"/>
      <c r="E63" s="23">
        <f>nov!G63</f>
        <v>201</v>
      </c>
      <c r="F63" s="74">
        <f t="shared" si="16"/>
        <v>0</v>
      </c>
      <c r="G63" s="7">
        <f t="shared" si="17"/>
        <v>201</v>
      </c>
      <c r="H63" s="7">
        <v>78</v>
      </c>
      <c r="I63" s="7">
        <v>78</v>
      </c>
      <c r="J63" s="7">
        <v>72</v>
      </c>
      <c r="K63" s="7">
        <v>-27</v>
      </c>
    </row>
    <row r="64" spans="1:12">
      <c r="A64" s="103" t="s">
        <v>51</v>
      </c>
      <c r="B64" s="103"/>
      <c r="C64" s="103"/>
      <c r="D64" s="103"/>
      <c r="E64" s="23">
        <f>nov!G64</f>
        <v>0</v>
      </c>
      <c r="F64" s="74">
        <f t="shared" si="16"/>
        <v>0</v>
      </c>
      <c r="G64" s="3">
        <f t="shared" si="17"/>
        <v>0</v>
      </c>
      <c r="H64" s="3">
        <v>0</v>
      </c>
      <c r="I64" s="3">
        <v>0</v>
      </c>
      <c r="J64" s="3">
        <v>0</v>
      </c>
      <c r="K64" s="3">
        <v>0</v>
      </c>
    </row>
    <row r="65" spans="1:13">
      <c r="A65" s="103" t="s">
        <v>52</v>
      </c>
      <c r="B65" s="103"/>
      <c r="C65" s="103"/>
      <c r="D65" s="103"/>
      <c r="E65" s="23">
        <f>nov!G65</f>
        <v>1365.5</v>
      </c>
      <c r="F65" s="74">
        <f t="shared" si="16"/>
        <v>0</v>
      </c>
      <c r="G65" s="3">
        <f t="shared" si="17"/>
        <v>1365.5</v>
      </c>
      <c r="H65" s="3">
        <v>125</v>
      </c>
      <c r="I65" s="3">
        <v>329</v>
      </c>
      <c r="J65" s="3">
        <v>477.5</v>
      </c>
      <c r="K65" s="3">
        <v>434</v>
      </c>
      <c r="L65" s="9"/>
      <c r="M65" s="10"/>
    </row>
    <row r="66" spans="1:13">
      <c r="A66" s="102" t="s">
        <v>53</v>
      </c>
      <c r="B66" s="102"/>
      <c r="C66" s="102"/>
      <c r="D66" s="102"/>
      <c r="E66" s="23">
        <f>nov!G66</f>
        <v>1275.5</v>
      </c>
      <c r="F66" s="72">
        <f>SUM(F67:F71)</f>
        <v>0</v>
      </c>
      <c r="G66" s="5">
        <f>SUM(H66:K66)</f>
        <v>1275.5</v>
      </c>
      <c r="H66" s="5">
        <f>SUM(H67:H71)</f>
        <v>1152</v>
      </c>
      <c r="I66" s="5">
        <f>SUM(I67:I71)</f>
        <v>78.5</v>
      </c>
      <c r="J66" s="5">
        <f>SUM(J67:J71)</f>
        <v>21</v>
      </c>
      <c r="K66" s="5">
        <f>SUM(K67:K71)</f>
        <v>24</v>
      </c>
    </row>
    <row r="67" spans="1:13">
      <c r="A67" s="103" t="s">
        <v>30</v>
      </c>
      <c r="B67" s="103"/>
      <c r="C67" s="103"/>
      <c r="D67" s="103"/>
      <c r="E67" s="23">
        <f>nov!G67</f>
        <v>59.5</v>
      </c>
      <c r="F67" s="74">
        <f t="shared" ref="F67:F71" si="18">G67-E67</f>
        <v>0</v>
      </c>
      <c r="G67" s="3">
        <f t="shared" si="17"/>
        <v>59.5</v>
      </c>
      <c r="H67" s="3">
        <v>16</v>
      </c>
      <c r="I67" s="3">
        <v>15.5</v>
      </c>
      <c r="J67" s="3">
        <v>14</v>
      </c>
      <c r="K67" s="3">
        <v>14</v>
      </c>
    </row>
    <row r="68" spans="1:13">
      <c r="A68" s="103" t="s">
        <v>31</v>
      </c>
      <c r="B68" s="103"/>
      <c r="C68" s="103"/>
      <c r="D68" s="103"/>
      <c r="E68" s="23">
        <f>nov!G68</f>
        <v>122</v>
      </c>
      <c r="F68" s="74">
        <f t="shared" si="18"/>
        <v>0</v>
      </c>
      <c r="G68" s="3">
        <f t="shared" si="17"/>
        <v>122</v>
      </c>
      <c r="H68" s="3">
        <v>43</v>
      </c>
      <c r="I68" s="3">
        <v>63</v>
      </c>
      <c r="J68" s="3">
        <v>6</v>
      </c>
      <c r="K68" s="3">
        <v>10</v>
      </c>
    </row>
    <row r="69" spans="1:13">
      <c r="A69" s="103" t="s">
        <v>76</v>
      </c>
      <c r="B69" s="103"/>
      <c r="C69" s="103"/>
      <c r="D69" s="103"/>
      <c r="E69" s="23">
        <f>nov!G69</f>
        <v>2</v>
      </c>
      <c r="F69" s="74">
        <f t="shared" si="18"/>
        <v>0</v>
      </c>
      <c r="G69" s="3">
        <f t="shared" si="17"/>
        <v>2</v>
      </c>
      <c r="H69" s="3">
        <v>1</v>
      </c>
      <c r="I69" s="3">
        <v>0</v>
      </c>
      <c r="J69" s="3">
        <v>1</v>
      </c>
      <c r="K69" s="3">
        <v>0</v>
      </c>
    </row>
    <row r="70" spans="1:13">
      <c r="A70" s="103" t="s">
        <v>77</v>
      </c>
      <c r="B70" s="103"/>
      <c r="C70" s="103"/>
      <c r="D70" s="103"/>
      <c r="E70" s="23">
        <f>nov!G70</f>
        <v>1017</v>
      </c>
      <c r="F70" s="74">
        <f t="shared" si="18"/>
        <v>0</v>
      </c>
      <c r="G70" s="3">
        <f t="shared" si="17"/>
        <v>1017</v>
      </c>
      <c r="H70" s="3">
        <v>1017</v>
      </c>
      <c r="I70" s="3">
        <v>0</v>
      </c>
      <c r="J70" s="3">
        <v>0</v>
      </c>
      <c r="K70" s="3">
        <v>0</v>
      </c>
    </row>
    <row r="71" spans="1:13">
      <c r="A71" s="103" t="s">
        <v>78</v>
      </c>
      <c r="B71" s="103"/>
      <c r="C71" s="103"/>
      <c r="D71" s="103"/>
      <c r="E71" s="23">
        <f>nov!G71</f>
        <v>75</v>
      </c>
      <c r="F71" s="74">
        <f t="shared" si="18"/>
        <v>0</v>
      </c>
      <c r="G71" s="3">
        <f t="shared" si="17"/>
        <v>75</v>
      </c>
      <c r="H71" s="3">
        <v>75</v>
      </c>
      <c r="I71" s="3">
        <v>0</v>
      </c>
      <c r="J71" s="3">
        <v>0</v>
      </c>
      <c r="K71" s="3">
        <v>0</v>
      </c>
    </row>
    <row r="72" spans="1:13">
      <c r="A72" s="102" t="s">
        <v>54</v>
      </c>
      <c r="B72" s="102"/>
      <c r="C72" s="102"/>
      <c r="D72" s="102"/>
      <c r="E72" s="23">
        <f>nov!G72</f>
        <v>1021</v>
      </c>
      <c r="F72" s="72">
        <f>SUM(F73:F76)</f>
        <v>58</v>
      </c>
      <c r="G72" s="5">
        <f t="shared" si="17"/>
        <v>1079</v>
      </c>
      <c r="H72" s="5">
        <f>SUM(H73:H76)</f>
        <v>383</v>
      </c>
      <c r="I72" s="5">
        <f>SUM(I73:I76)</f>
        <v>283</v>
      </c>
      <c r="J72" s="5">
        <f>SUM(J73:J76)</f>
        <v>282</v>
      </c>
      <c r="K72" s="5">
        <f>SUM(K73:K76)</f>
        <v>131</v>
      </c>
    </row>
    <row r="73" spans="1:13">
      <c r="A73" s="115" t="s">
        <v>30</v>
      </c>
      <c r="B73" s="115"/>
      <c r="C73" s="115"/>
      <c r="D73" s="115"/>
      <c r="E73" s="23">
        <f>nov!G73</f>
        <v>0</v>
      </c>
      <c r="F73" s="74">
        <f t="shared" ref="F73:F76" si="19">G73-E73</f>
        <v>0</v>
      </c>
      <c r="G73" s="3">
        <f t="shared" si="17"/>
        <v>0</v>
      </c>
      <c r="H73" s="3">
        <v>0</v>
      </c>
      <c r="I73" s="3">
        <v>0</v>
      </c>
      <c r="J73" s="3">
        <v>0</v>
      </c>
      <c r="K73" s="3">
        <v>0</v>
      </c>
    </row>
    <row r="74" spans="1:13">
      <c r="A74" s="103" t="s">
        <v>31</v>
      </c>
      <c r="B74" s="103"/>
      <c r="C74" s="103"/>
      <c r="D74" s="103"/>
      <c r="E74" s="23">
        <f>nov!G74</f>
        <v>596</v>
      </c>
      <c r="F74" s="74">
        <f t="shared" si="19"/>
        <v>58</v>
      </c>
      <c r="G74" s="3">
        <f t="shared" si="17"/>
        <v>654</v>
      </c>
      <c r="H74" s="3">
        <v>120</v>
      </c>
      <c r="I74" s="3">
        <v>246</v>
      </c>
      <c r="J74" s="3">
        <v>207</v>
      </c>
      <c r="K74" s="3">
        <v>81</v>
      </c>
    </row>
    <row r="75" spans="1:13">
      <c r="A75" s="103" t="s">
        <v>100</v>
      </c>
      <c r="B75" s="103"/>
      <c r="C75" s="103"/>
      <c r="D75" s="103"/>
      <c r="E75" s="23">
        <f>nov!G75</f>
        <v>200</v>
      </c>
      <c r="F75" s="74">
        <f t="shared" si="19"/>
        <v>0</v>
      </c>
      <c r="G75" s="3">
        <f t="shared" si="17"/>
        <v>200</v>
      </c>
      <c r="H75" s="3">
        <v>38</v>
      </c>
      <c r="I75" s="3">
        <v>37</v>
      </c>
      <c r="J75" s="3">
        <v>75</v>
      </c>
      <c r="K75" s="3">
        <v>50</v>
      </c>
    </row>
    <row r="76" spans="1:13">
      <c r="A76" s="103" t="s">
        <v>52</v>
      </c>
      <c r="B76" s="103"/>
      <c r="C76" s="103"/>
      <c r="D76" s="103"/>
      <c r="E76" s="23">
        <f>nov!G76</f>
        <v>225</v>
      </c>
      <c r="F76" s="74">
        <f t="shared" si="19"/>
        <v>0</v>
      </c>
      <c r="G76" s="3">
        <f t="shared" si="17"/>
        <v>225</v>
      </c>
      <c r="H76" s="3">
        <v>225</v>
      </c>
      <c r="I76" s="3">
        <v>0</v>
      </c>
      <c r="J76" s="3">
        <v>0</v>
      </c>
      <c r="K76" s="3">
        <v>0</v>
      </c>
    </row>
    <row r="77" spans="1:13">
      <c r="A77" s="120" t="s">
        <v>55</v>
      </c>
      <c r="B77" s="120"/>
      <c r="C77" s="120"/>
      <c r="D77" s="120"/>
      <c r="E77" s="23">
        <f>nov!G77</f>
        <v>2853</v>
      </c>
      <c r="F77" s="75">
        <f>SUM(F78:F80)</f>
        <v>10</v>
      </c>
      <c r="G77" s="5">
        <f>SUM(H77:K77)</f>
        <v>2863</v>
      </c>
      <c r="H77" s="5">
        <f>SUM(H78:H80)</f>
        <v>620</v>
      </c>
      <c r="I77" s="5">
        <f>SUM(I78:I80)</f>
        <v>688</v>
      </c>
      <c r="J77" s="5">
        <f>SUM(J78:J80)</f>
        <v>784</v>
      </c>
      <c r="K77" s="5">
        <f>SUM(K78:K80)</f>
        <v>771</v>
      </c>
    </row>
    <row r="78" spans="1:13">
      <c r="A78" s="103" t="s">
        <v>56</v>
      </c>
      <c r="B78" s="103"/>
      <c r="C78" s="103"/>
      <c r="D78" s="103"/>
      <c r="E78" s="23">
        <f>nov!G78</f>
        <v>1425</v>
      </c>
      <c r="F78" s="74">
        <f t="shared" ref="F78:F80" si="20">G78-E78</f>
        <v>0</v>
      </c>
      <c r="G78" s="3">
        <f t="shared" si="17"/>
        <v>1425</v>
      </c>
      <c r="H78" s="3">
        <v>351</v>
      </c>
      <c r="I78" s="3">
        <v>383</v>
      </c>
      <c r="J78" s="3">
        <v>336</v>
      </c>
      <c r="K78" s="3">
        <v>355</v>
      </c>
    </row>
    <row r="79" spans="1:13">
      <c r="A79" s="103" t="s">
        <v>57</v>
      </c>
      <c r="B79" s="103"/>
      <c r="C79" s="103"/>
      <c r="D79" s="103"/>
      <c r="E79" s="23">
        <f>nov!G79</f>
        <v>1392</v>
      </c>
      <c r="F79" s="74">
        <f t="shared" si="20"/>
        <v>10</v>
      </c>
      <c r="G79" s="3">
        <f t="shared" si="17"/>
        <v>1402</v>
      </c>
      <c r="H79" s="3">
        <v>256</v>
      </c>
      <c r="I79" s="3">
        <v>291</v>
      </c>
      <c r="J79" s="3">
        <v>439</v>
      </c>
      <c r="K79" s="3">
        <v>416</v>
      </c>
    </row>
    <row r="80" spans="1:13">
      <c r="A80" s="121" t="s">
        <v>58</v>
      </c>
      <c r="B80" s="121"/>
      <c r="C80" s="121"/>
      <c r="D80" s="121"/>
      <c r="E80" s="23">
        <f>nov!G80</f>
        <v>36</v>
      </c>
      <c r="F80" s="74">
        <f t="shared" si="20"/>
        <v>0</v>
      </c>
      <c r="G80" s="3">
        <f t="shared" si="17"/>
        <v>36</v>
      </c>
      <c r="H80" s="3">
        <v>13</v>
      </c>
      <c r="I80" s="3">
        <v>14</v>
      </c>
      <c r="J80" s="3">
        <v>9</v>
      </c>
      <c r="K80" s="3">
        <v>0</v>
      </c>
    </row>
    <row r="81" spans="1:11">
      <c r="A81" s="102" t="s">
        <v>59</v>
      </c>
      <c r="B81" s="102"/>
      <c r="C81" s="102"/>
      <c r="D81" s="102"/>
      <c r="E81" s="23">
        <f>nov!G81</f>
        <v>7022.5</v>
      </c>
      <c r="F81" s="72">
        <f>SUM(F82:F84)</f>
        <v>-18</v>
      </c>
      <c r="G81" s="5">
        <f>SUM(H81:K81)</f>
        <v>7004.5</v>
      </c>
      <c r="H81" s="5">
        <f>SUM(H82:H84)</f>
        <v>3733</v>
      </c>
      <c r="I81" s="5">
        <f t="shared" ref="I81:K81" si="21">SUM(I82:I84)</f>
        <v>2985</v>
      </c>
      <c r="J81" s="5">
        <f t="shared" si="21"/>
        <v>290</v>
      </c>
      <c r="K81" s="5">
        <f t="shared" si="21"/>
        <v>-3.5</v>
      </c>
    </row>
    <row r="82" spans="1:11">
      <c r="A82" s="103" t="s">
        <v>31</v>
      </c>
      <c r="B82" s="103"/>
      <c r="C82" s="103"/>
      <c r="D82" s="103"/>
      <c r="E82" s="23">
        <f>nov!G82</f>
        <v>345.5</v>
      </c>
      <c r="F82" s="74">
        <f t="shared" ref="F82:F84" si="22">G82-E82</f>
        <v>-18</v>
      </c>
      <c r="G82" s="3">
        <f t="shared" si="17"/>
        <v>327.5</v>
      </c>
      <c r="H82" s="3">
        <v>90</v>
      </c>
      <c r="I82" s="3">
        <v>196</v>
      </c>
      <c r="J82" s="3">
        <v>45</v>
      </c>
      <c r="K82" s="3">
        <v>-3.5</v>
      </c>
    </row>
    <row r="83" spans="1:11">
      <c r="A83" s="103" t="s">
        <v>60</v>
      </c>
      <c r="B83" s="103"/>
      <c r="C83" s="103"/>
      <c r="D83" s="103"/>
      <c r="E83" s="23">
        <f>nov!G83</f>
        <v>6677</v>
      </c>
      <c r="F83" s="74">
        <f t="shared" si="22"/>
        <v>0</v>
      </c>
      <c r="G83" s="3">
        <f t="shared" si="17"/>
        <v>6677</v>
      </c>
      <c r="H83" s="3">
        <v>3643</v>
      </c>
      <c r="I83" s="3">
        <v>2789</v>
      </c>
      <c r="J83" s="3">
        <v>245</v>
      </c>
      <c r="K83" s="3">
        <v>0</v>
      </c>
    </row>
    <row r="84" spans="1:11">
      <c r="A84" s="103" t="s">
        <v>33</v>
      </c>
      <c r="B84" s="103"/>
      <c r="C84" s="103"/>
      <c r="D84" s="103"/>
      <c r="E84" s="23">
        <f>nov!G84</f>
        <v>0</v>
      </c>
      <c r="F84" s="74">
        <f t="shared" si="22"/>
        <v>0</v>
      </c>
      <c r="G84" s="3">
        <f t="shared" si="17"/>
        <v>0</v>
      </c>
      <c r="H84" s="3">
        <v>0</v>
      </c>
      <c r="I84" s="3">
        <v>0</v>
      </c>
      <c r="J84" s="3">
        <v>0</v>
      </c>
      <c r="K84" s="3">
        <v>0</v>
      </c>
    </row>
    <row r="85" spans="1:11">
      <c r="A85" s="102" t="s">
        <v>61</v>
      </c>
      <c r="B85" s="102"/>
      <c r="C85" s="102"/>
      <c r="D85" s="102"/>
      <c r="E85" s="23">
        <f>nov!G85</f>
        <v>21892.5</v>
      </c>
      <c r="F85" s="72">
        <f>F86+F87</f>
        <v>225</v>
      </c>
      <c r="G85" s="5">
        <f t="shared" si="17"/>
        <v>22117.5</v>
      </c>
      <c r="H85" s="5">
        <f>SUM(H86:H87)</f>
        <v>686.5</v>
      </c>
      <c r="I85" s="5">
        <f>SUM(I86:I87)</f>
        <v>3</v>
      </c>
      <c r="J85" s="5">
        <f>SUM(J86:J87)</f>
        <v>10453</v>
      </c>
      <c r="K85" s="5">
        <f>SUM(K86:K87)</f>
        <v>10975</v>
      </c>
    </row>
    <row r="86" spans="1:11">
      <c r="A86" s="103" t="s">
        <v>31</v>
      </c>
      <c r="B86" s="103"/>
      <c r="C86" s="103"/>
      <c r="D86" s="103"/>
      <c r="E86" s="23">
        <f>nov!G86</f>
        <v>31.5</v>
      </c>
      <c r="F86" s="74">
        <f t="shared" ref="F86:F87" si="23">G86-E86</f>
        <v>0</v>
      </c>
      <c r="G86" s="3">
        <f t="shared" si="17"/>
        <v>31.5</v>
      </c>
      <c r="H86" s="3">
        <v>28.5</v>
      </c>
      <c r="I86" s="3">
        <v>3</v>
      </c>
      <c r="J86" s="3">
        <v>0</v>
      </c>
      <c r="K86" s="3">
        <v>0</v>
      </c>
    </row>
    <row r="87" spans="1:11">
      <c r="A87" s="103" t="s">
        <v>52</v>
      </c>
      <c r="B87" s="103"/>
      <c r="C87" s="103"/>
      <c r="D87" s="103"/>
      <c r="E87" s="23">
        <f>nov!G87</f>
        <v>21861</v>
      </c>
      <c r="F87" s="74">
        <f t="shared" si="23"/>
        <v>225</v>
      </c>
      <c r="G87" s="3">
        <f t="shared" si="17"/>
        <v>22086</v>
      </c>
      <c r="H87" s="3">
        <v>658</v>
      </c>
      <c r="I87" s="3">
        <v>0</v>
      </c>
      <c r="J87" s="3">
        <v>10453</v>
      </c>
      <c r="K87" s="3">
        <v>10975</v>
      </c>
    </row>
    <row r="88" spans="1:11">
      <c r="A88" s="102" t="s">
        <v>62</v>
      </c>
      <c r="B88" s="102"/>
      <c r="C88" s="102"/>
      <c r="D88" s="102"/>
      <c r="E88" s="23">
        <f>nov!G88</f>
        <v>0</v>
      </c>
      <c r="F88" s="72">
        <f>F89+F90</f>
        <v>0</v>
      </c>
      <c r="G88" s="5">
        <f t="shared" si="17"/>
        <v>0</v>
      </c>
      <c r="H88" s="5">
        <f>SUM(H89:H90)</f>
        <v>0</v>
      </c>
      <c r="I88" s="5">
        <f>SUM(I89:I90)</f>
        <v>0</v>
      </c>
      <c r="J88" s="5">
        <f>SUM(J89:J90)</f>
        <v>0</v>
      </c>
      <c r="K88" s="5">
        <f>SUM(K89:K90)</f>
        <v>0</v>
      </c>
    </row>
    <row r="89" spans="1:11">
      <c r="A89" s="103" t="s">
        <v>31</v>
      </c>
      <c r="B89" s="103"/>
      <c r="C89" s="103"/>
      <c r="D89" s="103"/>
      <c r="E89" s="23">
        <f>nov!G89</f>
        <v>0</v>
      </c>
      <c r="F89" s="74">
        <f t="shared" ref="F89:F90" si="24">G89-E89</f>
        <v>0</v>
      </c>
      <c r="G89" s="3">
        <f t="shared" si="17"/>
        <v>0</v>
      </c>
      <c r="H89" s="3">
        <v>0</v>
      </c>
      <c r="I89" s="3">
        <v>0</v>
      </c>
      <c r="J89" s="3">
        <v>0</v>
      </c>
      <c r="K89" s="3">
        <v>0</v>
      </c>
    </row>
    <row r="90" spans="1:11">
      <c r="A90" s="103" t="s">
        <v>52</v>
      </c>
      <c r="B90" s="103"/>
      <c r="C90" s="103"/>
      <c r="D90" s="103"/>
      <c r="E90" s="23">
        <f>nov!G90</f>
        <v>0</v>
      </c>
      <c r="F90" s="74">
        <f t="shared" si="24"/>
        <v>0</v>
      </c>
      <c r="G90" s="3">
        <f t="shared" si="17"/>
        <v>0</v>
      </c>
      <c r="H90" s="3">
        <v>0</v>
      </c>
      <c r="I90" s="3">
        <v>0</v>
      </c>
      <c r="J90" s="3">
        <v>0</v>
      </c>
      <c r="K90" s="3">
        <v>0</v>
      </c>
    </row>
    <row r="91" spans="1:11">
      <c r="A91" s="102" t="s">
        <v>63</v>
      </c>
      <c r="B91" s="102"/>
      <c r="C91" s="102"/>
      <c r="D91" s="102"/>
      <c r="E91" s="23">
        <f>nov!G91</f>
        <v>9271.75</v>
      </c>
      <c r="F91" s="72">
        <f>SUM(F92:F95)</f>
        <v>0</v>
      </c>
      <c r="G91" s="5">
        <f>SUM(H91:K91)</f>
        <v>9271.75</v>
      </c>
      <c r="H91" s="5">
        <f>SUM(H92:H95)</f>
        <v>6600.5</v>
      </c>
      <c r="I91" s="5">
        <f>SUM(I92:I95)</f>
        <v>1010.75</v>
      </c>
      <c r="J91" s="5">
        <f>SUM(J92:J95)</f>
        <v>624.5</v>
      </c>
      <c r="K91" s="5">
        <f>SUM(K92:K95)</f>
        <v>1036</v>
      </c>
    </row>
    <row r="92" spans="1:11">
      <c r="A92" s="103" t="s">
        <v>64</v>
      </c>
      <c r="B92" s="103"/>
      <c r="C92" s="103"/>
      <c r="D92" s="103"/>
      <c r="E92" s="23">
        <f>nov!G92</f>
        <v>0</v>
      </c>
      <c r="F92" s="74">
        <f t="shared" ref="F92:F95" si="25">G92-E92</f>
        <v>0</v>
      </c>
      <c r="G92" s="3">
        <f t="shared" si="17"/>
        <v>0</v>
      </c>
      <c r="H92" s="3">
        <v>0</v>
      </c>
      <c r="I92" s="3">
        <v>0</v>
      </c>
      <c r="J92" s="3">
        <v>0</v>
      </c>
      <c r="K92" s="3">
        <v>0</v>
      </c>
    </row>
    <row r="93" spans="1:11">
      <c r="A93" s="103" t="s">
        <v>65</v>
      </c>
      <c r="B93" s="103"/>
      <c r="C93" s="103"/>
      <c r="D93" s="103"/>
      <c r="E93" s="23">
        <f>nov!G93</f>
        <v>424.75</v>
      </c>
      <c r="F93" s="74">
        <f t="shared" si="25"/>
        <v>0</v>
      </c>
      <c r="G93" s="3">
        <f t="shared" si="17"/>
        <v>424.75</v>
      </c>
      <c r="H93" s="3">
        <v>238</v>
      </c>
      <c r="I93" s="3">
        <v>98.75</v>
      </c>
      <c r="J93" s="3">
        <v>-165</v>
      </c>
      <c r="K93" s="3">
        <v>253</v>
      </c>
    </row>
    <row r="94" spans="1:11">
      <c r="A94" s="103" t="s">
        <v>33</v>
      </c>
      <c r="B94" s="103"/>
      <c r="C94" s="103"/>
      <c r="D94" s="103"/>
      <c r="E94" s="23">
        <f>nov!G94</f>
        <v>0</v>
      </c>
      <c r="F94" s="74">
        <f t="shared" si="25"/>
        <v>0</v>
      </c>
      <c r="G94" s="3">
        <f>SUM(H94:K94)</f>
        <v>0</v>
      </c>
      <c r="H94" s="3">
        <v>0</v>
      </c>
      <c r="I94" s="3">
        <v>0</v>
      </c>
      <c r="J94" s="3">
        <v>0</v>
      </c>
      <c r="K94" s="3">
        <v>0</v>
      </c>
    </row>
    <row r="95" spans="1:11">
      <c r="A95" s="103" t="s">
        <v>52</v>
      </c>
      <c r="B95" s="103"/>
      <c r="C95" s="103"/>
      <c r="D95" s="103"/>
      <c r="E95" s="23">
        <f>nov!G95</f>
        <v>8847</v>
      </c>
      <c r="F95" s="74">
        <f t="shared" si="25"/>
        <v>0</v>
      </c>
      <c r="G95" s="3">
        <f t="shared" si="17"/>
        <v>8847</v>
      </c>
      <c r="H95" s="3">
        <v>6362.5</v>
      </c>
      <c r="I95" s="3">
        <v>912</v>
      </c>
      <c r="J95" s="3">
        <v>789.5</v>
      </c>
      <c r="K95" s="3">
        <v>783</v>
      </c>
    </row>
    <row r="96" spans="1:11">
      <c r="A96" s="102" t="s">
        <v>66</v>
      </c>
      <c r="B96" s="102"/>
      <c r="C96" s="102"/>
      <c r="D96" s="102"/>
      <c r="E96" s="23">
        <f>nov!G96</f>
        <v>618.25</v>
      </c>
      <c r="F96" s="72">
        <f>SUM(F97:F100)</f>
        <v>0</v>
      </c>
      <c r="G96" s="5">
        <f>SUM(H96:K96)</f>
        <v>618.25</v>
      </c>
      <c r="H96" s="5">
        <f>SUM(H97:H101)</f>
        <v>138</v>
      </c>
      <c r="I96" s="5">
        <f t="shared" ref="I96:K96" si="26">SUM(I97:I101)</f>
        <v>115.25</v>
      </c>
      <c r="J96" s="5">
        <f t="shared" si="26"/>
        <v>291</v>
      </c>
      <c r="K96" s="5">
        <f t="shared" si="26"/>
        <v>74</v>
      </c>
    </row>
    <row r="97" spans="1:11">
      <c r="A97" s="103" t="s">
        <v>30</v>
      </c>
      <c r="B97" s="103"/>
      <c r="C97" s="103"/>
      <c r="D97" s="103"/>
      <c r="E97" s="23">
        <f>nov!G97</f>
        <v>278.25</v>
      </c>
      <c r="F97" s="74">
        <f t="shared" ref="F97:F101" si="27">G97-E97</f>
        <v>0</v>
      </c>
      <c r="G97" s="3">
        <f t="shared" si="17"/>
        <v>278.25</v>
      </c>
      <c r="H97" s="3">
        <v>68</v>
      </c>
      <c r="I97" s="3">
        <v>75.25</v>
      </c>
      <c r="J97" s="3">
        <v>68</v>
      </c>
      <c r="K97" s="3">
        <v>67</v>
      </c>
    </row>
    <row r="98" spans="1:11">
      <c r="A98" s="103" t="s">
        <v>65</v>
      </c>
      <c r="B98" s="103"/>
      <c r="C98" s="103"/>
      <c r="D98" s="103"/>
      <c r="E98" s="23">
        <f>nov!G98</f>
        <v>129</v>
      </c>
      <c r="F98" s="74">
        <f t="shared" si="27"/>
        <v>0</v>
      </c>
      <c r="G98" s="3">
        <f t="shared" si="17"/>
        <v>129</v>
      </c>
      <c r="H98" s="3">
        <v>48</v>
      </c>
      <c r="I98" s="3">
        <v>38</v>
      </c>
      <c r="J98" s="3">
        <v>38</v>
      </c>
      <c r="K98" s="3">
        <v>5</v>
      </c>
    </row>
    <row r="99" spans="1:11">
      <c r="A99" s="103" t="s">
        <v>42</v>
      </c>
      <c r="B99" s="103"/>
      <c r="C99" s="103"/>
      <c r="D99" s="103"/>
      <c r="E99" s="23">
        <f>nov!G99</f>
        <v>8</v>
      </c>
      <c r="F99" s="74">
        <f t="shared" si="27"/>
        <v>0</v>
      </c>
      <c r="G99" s="3">
        <f t="shared" si="17"/>
        <v>8</v>
      </c>
      <c r="H99" s="3">
        <v>2</v>
      </c>
      <c r="I99" s="3">
        <v>2</v>
      </c>
      <c r="J99" s="3">
        <v>2</v>
      </c>
      <c r="K99" s="3">
        <v>2</v>
      </c>
    </row>
    <row r="100" spans="1:11">
      <c r="A100" s="103" t="s">
        <v>52</v>
      </c>
      <c r="B100" s="103"/>
      <c r="C100" s="103"/>
      <c r="D100" s="103"/>
      <c r="E100" s="23">
        <f>nov!G100</f>
        <v>8</v>
      </c>
      <c r="F100" s="74">
        <f t="shared" si="27"/>
        <v>0</v>
      </c>
      <c r="G100" s="3">
        <f t="shared" si="17"/>
        <v>8</v>
      </c>
      <c r="H100" s="3">
        <v>20</v>
      </c>
      <c r="I100" s="3">
        <v>0</v>
      </c>
      <c r="J100" s="3">
        <v>-12</v>
      </c>
      <c r="K100" s="3">
        <v>0</v>
      </c>
    </row>
    <row r="101" spans="1:11">
      <c r="A101" s="103" t="s">
        <v>77</v>
      </c>
      <c r="B101" s="103"/>
      <c r="C101" s="103"/>
      <c r="D101" s="103"/>
      <c r="E101" s="23">
        <f>nov!G101</f>
        <v>0</v>
      </c>
      <c r="F101" s="74">
        <f t="shared" si="27"/>
        <v>0</v>
      </c>
      <c r="G101" s="3">
        <v>0</v>
      </c>
      <c r="H101" s="3">
        <v>0</v>
      </c>
      <c r="I101" s="3">
        <v>0</v>
      </c>
      <c r="J101" s="3">
        <v>195</v>
      </c>
      <c r="K101" s="3">
        <v>0</v>
      </c>
    </row>
    <row r="102" spans="1:11">
      <c r="A102" s="122" t="s">
        <v>67</v>
      </c>
      <c r="B102" s="122"/>
      <c r="C102" s="122"/>
      <c r="D102" s="122"/>
      <c r="E102" s="23">
        <f>nov!G102</f>
        <v>-8862</v>
      </c>
      <c r="F102" s="73">
        <f>F103+F104</f>
        <v>0</v>
      </c>
      <c r="G102" s="5">
        <f>G5-G35</f>
        <v>-8564</v>
      </c>
      <c r="H102" s="5">
        <f t="shared" ref="H102:K102" si="28">H5-H35</f>
        <v>-8862</v>
      </c>
      <c r="I102" s="5">
        <f t="shared" si="28"/>
        <v>0</v>
      </c>
      <c r="J102" s="5">
        <f t="shared" si="28"/>
        <v>0</v>
      </c>
      <c r="K102" s="5">
        <f t="shared" si="28"/>
        <v>298</v>
      </c>
    </row>
    <row r="103" spans="1:11">
      <c r="A103" s="103" t="s">
        <v>68</v>
      </c>
      <c r="B103" s="103"/>
      <c r="C103" s="103"/>
      <c r="D103" s="103"/>
      <c r="E103" s="23">
        <f>nov!G103</f>
        <v>0</v>
      </c>
      <c r="F103" s="73">
        <f t="shared" ref="F103:F104" si="29">F104+F105</f>
        <v>0</v>
      </c>
      <c r="G103" s="3">
        <f>SUM(H103:K103)</f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>
      <c r="A104" s="103" t="s">
        <v>69</v>
      </c>
      <c r="B104" s="103"/>
      <c r="C104" s="103"/>
      <c r="D104" s="103"/>
      <c r="E104" s="23">
        <f>nov!G104</f>
        <v>-8862</v>
      </c>
      <c r="F104" s="73">
        <f t="shared" si="29"/>
        <v>0</v>
      </c>
      <c r="G104" s="3">
        <f>SUM(H104:K104)</f>
        <v>-8564</v>
      </c>
      <c r="H104" s="71">
        <f>H5-H35</f>
        <v>-8862</v>
      </c>
      <c r="I104" s="3">
        <f t="shared" ref="I104:K104" si="30">I5-I35</f>
        <v>0</v>
      </c>
      <c r="J104" s="3">
        <f t="shared" si="30"/>
        <v>0</v>
      </c>
      <c r="K104" s="3">
        <f t="shared" si="30"/>
        <v>298</v>
      </c>
    </row>
    <row r="106" spans="1:11">
      <c r="A106" s="6"/>
    </row>
    <row r="107" spans="1:11">
      <c r="A107" s="6" t="s">
        <v>71</v>
      </c>
      <c r="G107" s="6" t="s">
        <v>72</v>
      </c>
    </row>
    <row r="108" spans="1:11">
      <c r="A108" s="6" t="s">
        <v>73</v>
      </c>
      <c r="G108" s="6" t="s">
        <v>74</v>
      </c>
    </row>
  </sheetData>
  <mergeCells count="102">
    <mergeCell ref="A2:K2"/>
    <mergeCell ref="A4:D4"/>
    <mergeCell ref="A5:D5"/>
    <mergeCell ref="A6:D6"/>
    <mergeCell ref="A7:D7"/>
    <mergeCell ref="A8:D8"/>
    <mergeCell ref="A27:D27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28:D28"/>
    <mergeCell ref="A29:D29"/>
    <mergeCell ref="A30:D30"/>
    <mergeCell ref="A31:D31"/>
    <mergeCell ref="A32:D32"/>
    <mergeCell ref="A33:D33"/>
    <mergeCell ref="A21:D21"/>
    <mergeCell ref="A22:D22"/>
    <mergeCell ref="A23:D23"/>
    <mergeCell ref="A24:D24"/>
    <mergeCell ref="A25:D25"/>
    <mergeCell ref="A26:D26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76:D76"/>
    <mergeCell ref="A77:D77"/>
    <mergeCell ref="A78:D78"/>
    <mergeCell ref="A79:D79"/>
    <mergeCell ref="A80:D80"/>
    <mergeCell ref="A81:D81"/>
    <mergeCell ref="A70:D70"/>
    <mergeCell ref="A71:D71"/>
    <mergeCell ref="A72:D72"/>
    <mergeCell ref="A73:D73"/>
    <mergeCell ref="A74:D74"/>
    <mergeCell ref="A75:D75"/>
    <mergeCell ref="A88:D88"/>
    <mergeCell ref="A89:D89"/>
    <mergeCell ref="A90:D90"/>
    <mergeCell ref="A91:D91"/>
    <mergeCell ref="A92:D92"/>
    <mergeCell ref="A93:D93"/>
    <mergeCell ref="A82:D82"/>
    <mergeCell ref="A83:D83"/>
    <mergeCell ref="A84:D84"/>
    <mergeCell ref="A85:D85"/>
    <mergeCell ref="A86:D86"/>
    <mergeCell ref="A87:D87"/>
    <mergeCell ref="A100:D100"/>
    <mergeCell ref="A101:D101"/>
    <mergeCell ref="A102:D102"/>
    <mergeCell ref="A103:D103"/>
    <mergeCell ref="A104:D104"/>
    <mergeCell ref="A94:D94"/>
    <mergeCell ref="A95:D95"/>
    <mergeCell ref="A96:D96"/>
    <mergeCell ref="A97:D97"/>
    <mergeCell ref="A98:D98"/>
    <mergeCell ref="A99:D99"/>
  </mergeCells>
  <pageMargins left="0.7" right="0.7" top="0.75" bottom="0.75" header="0.3" footer="0.3"/>
  <pageSetup scale="82" orientation="portrait" r:id="rId1"/>
  <rowBreaks count="1" manualBreakCount="1">
    <brk id="5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Dezbatere</vt:lpstr>
      <vt:lpstr>Init</vt:lpstr>
      <vt:lpstr>mar</vt:lpstr>
      <vt:lpstr>apr</vt:lpstr>
      <vt:lpstr>mai</vt:lpstr>
      <vt:lpstr>iul</vt:lpstr>
      <vt:lpstr>sep</vt:lpstr>
      <vt:lpstr>nov</vt:lpstr>
      <vt:lpstr>dec</vt:lpstr>
      <vt:lpstr>20 decembrie</vt:lpstr>
      <vt:lpstr>Sheet2</vt:lpstr>
      <vt:lpstr>Sheet3</vt:lpstr>
      <vt:lpstr>'20 decembrie'!Print_Area</vt:lpstr>
      <vt:lpstr>apr!Print_Area</vt:lpstr>
      <vt:lpstr>dec!Print_Area</vt:lpstr>
      <vt:lpstr>Dezbatere!Print_Area</vt:lpstr>
      <vt:lpstr>Init!Print_Area</vt:lpstr>
      <vt:lpstr>iul!Print_Area</vt:lpstr>
      <vt:lpstr>mai!Print_Area</vt:lpstr>
      <vt:lpstr>mar!Print_Area</vt:lpstr>
      <vt:lpstr>nov!Print_Area</vt:lpstr>
      <vt:lpstr>sep!Print_Area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2024-02-05T10:13:30Z</dcterms:modified>
</cp:coreProperties>
</file>